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susR510\Downloads\"/>
    </mc:Choice>
  </mc:AlternateContent>
  <xr:revisionPtr revIDLastSave="0" documentId="13_ncr:1_{E0C89F09-094D-440E-AE31-8A3767167EA9}" xr6:coauthVersionLast="47" xr6:coauthVersionMax="47" xr10:uidLastSave="{00000000-0000-0000-0000-000000000000}"/>
  <bookViews>
    <workbookView xWindow="-108" yWindow="-108" windowWidth="23256" windowHeight="11964" xr2:uid="{00000000-000D-0000-FFFF-FFFF00000000}"/>
  </bookViews>
  <sheets>
    <sheet name="RA.CE.CONTENIDOS" sheetId="4" r:id="rId1"/>
    <sheet name="1º EVALUACIÓN" sheetId="5" r:id="rId2"/>
    <sheet name="2ª EVALUACIÓN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7" l="1"/>
  <c r="W12" i="7"/>
  <c r="W13" i="7"/>
  <c r="W14" i="7"/>
  <c r="L25" i="7"/>
  <c r="L26" i="7"/>
  <c r="L27" i="7"/>
  <c r="L28" i="7"/>
  <c r="L29" i="7"/>
  <c r="L30" i="7"/>
  <c r="L31" i="7"/>
  <c r="L32" i="7"/>
  <c r="L33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Z5" i="7"/>
  <c r="Y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R9" i="7"/>
  <c r="S9" i="7" s="1"/>
  <c r="V9" i="7"/>
  <c r="W9" i="7" s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13" i="4"/>
  <c r="AH33" i="7"/>
  <c r="AF33" i="7"/>
  <c r="AD33" i="7"/>
  <c r="AB33" i="7"/>
  <c r="V33" i="7"/>
  <c r="W33" i="7" s="1"/>
  <c r="N33" i="7"/>
  <c r="J33" i="7"/>
  <c r="H33" i="7"/>
  <c r="D33" i="7"/>
  <c r="AH32" i="7"/>
  <c r="AF32" i="7"/>
  <c r="AD32" i="7"/>
  <c r="AB32" i="7"/>
  <c r="V32" i="7"/>
  <c r="W32" i="7" s="1"/>
  <c r="N32" i="7"/>
  <c r="J32" i="7"/>
  <c r="H32" i="7"/>
  <c r="D32" i="7"/>
  <c r="AH31" i="7"/>
  <c r="AF31" i="7"/>
  <c r="AD31" i="7"/>
  <c r="AB31" i="7"/>
  <c r="V31" i="7"/>
  <c r="W31" i="7" s="1"/>
  <c r="N31" i="7"/>
  <c r="J31" i="7"/>
  <c r="H31" i="7"/>
  <c r="D31" i="7"/>
  <c r="AH30" i="7"/>
  <c r="AF30" i="7"/>
  <c r="AD30" i="7"/>
  <c r="AB30" i="7"/>
  <c r="V30" i="7"/>
  <c r="W30" i="7" s="1"/>
  <c r="N30" i="7"/>
  <c r="J30" i="7"/>
  <c r="H30" i="7"/>
  <c r="D30" i="7"/>
  <c r="AH29" i="7"/>
  <c r="AF29" i="7"/>
  <c r="AD29" i="7"/>
  <c r="AB29" i="7"/>
  <c r="V29" i="7"/>
  <c r="W29" i="7" s="1"/>
  <c r="N29" i="7"/>
  <c r="J29" i="7"/>
  <c r="H29" i="7"/>
  <c r="D29" i="7"/>
  <c r="AH28" i="7"/>
  <c r="AF28" i="7"/>
  <c r="AD28" i="7"/>
  <c r="AB28" i="7"/>
  <c r="V28" i="7"/>
  <c r="W28" i="7" s="1"/>
  <c r="N28" i="7"/>
  <c r="J28" i="7"/>
  <c r="H28" i="7"/>
  <c r="D28" i="7"/>
  <c r="AH27" i="7"/>
  <c r="AF27" i="7"/>
  <c r="AD27" i="7"/>
  <c r="AB27" i="7"/>
  <c r="V27" i="7"/>
  <c r="W27" i="7" s="1"/>
  <c r="N27" i="7"/>
  <c r="J27" i="7"/>
  <c r="H27" i="7"/>
  <c r="D27" i="7"/>
  <c r="AH26" i="7"/>
  <c r="AF26" i="7"/>
  <c r="AD26" i="7"/>
  <c r="AB26" i="7"/>
  <c r="V26" i="7"/>
  <c r="W26" i="7" s="1"/>
  <c r="N26" i="7"/>
  <c r="J26" i="7"/>
  <c r="H26" i="7"/>
  <c r="D26" i="7"/>
  <c r="AH25" i="7"/>
  <c r="AF25" i="7"/>
  <c r="AD25" i="7"/>
  <c r="AB25" i="7"/>
  <c r="V25" i="7"/>
  <c r="W25" i="7" s="1"/>
  <c r="N25" i="7"/>
  <c r="J25" i="7"/>
  <c r="H25" i="7"/>
  <c r="D25" i="7"/>
  <c r="AH24" i="7"/>
  <c r="AF24" i="7"/>
  <c r="AD24" i="7"/>
  <c r="AB24" i="7"/>
  <c r="V24" i="7"/>
  <c r="W24" i="7" s="1"/>
  <c r="N24" i="7"/>
  <c r="J24" i="7"/>
  <c r="H24" i="7"/>
  <c r="D24" i="7"/>
  <c r="AH23" i="7"/>
  <c r="AF23" i="7"/>
  <c r="AD23" i="7"/>
  <c r="AB23" i="7"/>
  <c r="V23" i="7"/>
  <c r="W23" i="7" s="1"/>
  <c r="N23" i="7"/>
  <c r="J23" i="7"/>
  <c r="H23" i="7"/>
  <c r="D23" i="7"/>
  <c r="AH22" i="7"/>
  <c r="AF22" i="7"/>
  <c r="AD22" i="7"/>
  <c r="AB22" i="7"/>
  <c r="V22" i="7"/>
  <c r="W22" i="7" s="1"/>
  <c r="N22" i="7"/>
  <c r="J22" i="7"/>
  <c r="H22" i="7"/>
  <c r="D22" i="7"/>
  <c r="AH21" i="7"/>
  <c r="AF21" i="7"/>
  <c r="AD21" i="7"/>
  <c r="AB21" i="7"/>
  <c r="V21" i="7"/>
  <c r="W21" i="7" s="1"/>
  <c r="N21" i="7"/>
  <c r="J21" i="7"/>
  <c r="H21" i="7"/>
  <c r="D21" i="7"/>
  <c r="AH20" i="7"/>
  <c r="AF20" i="7"/>
  <c r="AD20" i="7"/>
  <c r="AB20" i="7"/>
  <c r="V20" i="7"/>
  <c r="W20" i="7" s="1"/>
  <c r="N20" i="7"/>
  <c r="J20" i="7"/>
  <c r="H20" i="7"/>
  <c r="D20" i="7"/>
  <c r="AH19" i="7"/>
  <c r="AF19" i="7"/>
  <c r="AD19" i="7"/>
  <c r="AB19" i="7"/>
  <c r="V19" i="7"/>
  <c r="W19" i="7" s="1"/>
  <c r="N19" i="7"/>
  <c r="J19" i="7"/>
  <c r="H19" i="7"/>
  <c r="D19" i="7"/>
  <c r="AH18" i="7"/>
  <c r="AF18" i="7"/>
  <c r="AD18" i="7"/>
  <c r="AB18" i="7"/>
  <c r="V18" i="7"/>
  <c r="W18" i="7" s="1"/>
  <c r="N18" i="7"/>
  <c r="J18" i="7"/>
  <c r="H18" i="7"/>
  <c r="D18" i="7"/>
  <c r="AH17" i="7"/>
  <c r="AF17" i="7"/>
  <c r="AD17" i="7"/>
  <c r="AB17" i="7"/>
  <c r="V17" i="7"/>
  <c r="W17" i="7" s="1"/>
  <c r="N17" i="7"/>
  <c r="J17" i="7"/>
  <c r="H17" i="7"/>
  <c r="D17" i="7"/>
  <c r="AH16" i="7"/>
  <c r="AF16" i="7"/>
  <c r="AD16" i="7"/>
  <c r="AB16" i="7"/>
  <c r="V16" i="7"/>
  <c r="W16" i="7" s="1"/>
  <c r="N16" i="7"/>
  <c r="J16" i="7"/>
  <c r="H16" i="7"/>
  <c r="D16" i="7"/>
  <c r="AH15" i="7"/>
  <c r="AF15" i="7"/>
  <c r="AD15" i="7"/>
  <c r="AB15" i="7"/>
  <c r="V15" i="7"/>
  <c r="W15" i="7" s="1"/>
  <c r="N15" i="7"/>
  <c r="J15" i="7"/>
  <c r="H15" i="7"/>
  <c r="D15" i="7"/>
  <c r="AH14" i="7"/>
  <c r="AF14" i="7"/>
  <c r="AD14" i="7"/>
  <c r="AB14" i="7"/>
  <c r="V14" i="7"/>
  <c r="N14" i="7"/>
  <c r="J14" i="7"/>
  <c r="H14" i="7"/>
  <c r="D14" i="7"/>
  <c r="AH13" i="7"/>
  <c r="AF13" i="7"/>
  <c r="AD13" i="7"/>
  <c r="AB13" i="7"/>
  <c r="V13" i="7"/>
  <c r="N13" i="7"/>
  <c r="J13" i="7"/>
  <c r="H13" i="7"/>
  <c r="D13" i="7"/>
  <c r="AH12" i="7"/>
  <c r="AF12" i="7"/>
  <c r="AD12" i="7"/>
  <c r="AB12" i="7"/>
  <c r="V12" i="7"/>
  <c r="N12" i="7"/>
  <c r="J12" i="7"/>
  <c r="H12" i="7"/>
  <c r="D12" i="7"/>
  <c r="AH11" i="7"/>
  <c r="AF11" i="7"/>
  <c r="AD11" i="7"/>
  <c r="AB11" i="7"/>
  <c r="V11" i="7"/>
  <c r="N11" i="7"/>
  <c r="J11" i="7"/>
  <c r="H11" i="7"/>
  <c r="D11" i="7"/>
  <c r="AH10" i="7"/>
  <c r="AF10" i="7"/>
  <c r="AD10" i="7"/>
  <c r="AB10" i="7"/>
  <c r="V10" i="7"/>
  <c r="W10" i="7" s="1"/>
  <c r="N10" i="7"/>
  <c r="J10" i="7"/>
  <c r="H10" i="7"/>
  <c r="D10" i="7"/>
  <c r="AH9" i="7"/>
  <c r="AF9" i="7"/>
  <c r="AD9" i="7"/>
  <c r="AB9" i="7"/>
  <c r="N9" i="7"/>
  <c r="Z9" i="7" s="1"/>
  <c r="J9" i="7"/>
  <c r="H9" i="7"/>
  <c r="D9" i="7"/>
  <c r="AI5" i="7"/>
  <c r="K6" i="7"/>
  <c r="AH6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A10" i="5"/>
  <c r="AA11" i="5"/>
  <c r="AA12" i="5"/>
  <c r="AH12" i="5" s="1"/>
  <c r="AA13" i="5"/>
  <c r="AH13" i="5" s="1"/>
  <c r="AA14" i="5"/>
  <c r="AA15" i="5"/>
  <c r="AA16" i="5"/>
  <c r="AH16" i="5" s="1"/>
  <c r="AA17" i="5"/>
  <c r="AH17" i="5" s="1"/>
  <c r="AA18" i="5"/>
  <c r="AA19" i="5"/>
  <c r="AA20" i="5"/>
  <c r="AH20" i="5" s="1"/>
  <c r="AA21" i="5"/>
  <c r="AH21" i="5" s="1"/>
  <c r="AA22" i="5"/>
  <c r="AA23" i="5"/>
  <c r="AA24" i="5"/>
  <c r="AA25" i="5"/>
  <c r="AH25" i="5" s="1"/>
  <c r="AA26" i="5"/>
  <c r="AA27" i="5"/>
  <c r="AA28" i="5"/>
  <c r="AH28" i="5" s="1"/>
  <c r="AA29" i="5"/>
  <c r="AH29" i="5" s="1"/>
  <c r="AA30" i="5"/>
  <c r="AA31" i="5"/>
  <c r="AA32" i="5"/>
  <c r="AH32" i="5" s="1"/>
  <c r="AA33" i="5"/>
  <c r="AH33" i="5" s="1"/>
  <c r="AG9" i="5"/>
  <c r="AE9" i="5"/>
  <c r="AC9" i="5"/>
  <c r="AA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L33" i="5" s="1"/>
  <c r="K9" i="5"/>
  <c r="I10" i="5"/>
  <c r="L10" i="5" s="1"/>
  <c r="I11" i="5"/>
  <c r="L11" i="5" s="1"/>
  <c r="I12" i="5"/>
  <c r="I13" i="5"/>
  <c r="I14" i="5"/>
  <c r="L14" i="5" s="1"/>
  <c r="I15" i="5"/>
  <c r="I16" i="5"/>
  <c r="L16" i="5" s="1"/>
  <c r="I17" i="5"/>
  <c r="I18" i="5"/>
  <c r="L18" i="5" s="1"/>
  <c r="I19" i="5"/>
  <c r="I20" i="5"/>
  <c r="I21" i="5"/>
  <c r="I22" i="5"/>
  <c r="I23" i="5"/>
  <c r="I24" i="5"/>
  <c r="L24" i="5" s="1"/>
  <c r="I25" i="5"/>
  <c r="I26" i="5"/>
  <c r="L26" i="5" s="1"/>
  <c r="I27" i="5"/>
  <c r="L27" i="5" s="1"/>
  <c r="I28" i="5"/>
  <c r="I29" i="5"/>
  <c r="I30" i="5"/>
  <c r="L30" i="5" s="1"/>
  <c r="I31" i="5"/>
  <c r="I32" i="5"/>
  <c r="I33" i="5"/>
  <c r="I9" i="5"/>
  <c r="L9" i="5" s="1"/>
  <c r="F10" i="5"/>
  <c r="F11" i="5"/>
  <c r="F12" i="5"/>
  <c r="F13" i="5"/>
  <c r="F14" i="5"/>
  <c r="F15" i="5"/>
  <c r="G15" i="5" s="1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G31" i="5" s="1"/>
  <c r="F32" i="5"/>
  <c r="F33" i="5"/>
  <c r="F9" i="5"/>
  <c r="D10" i="5"/>
  <c r="G10" i="5" s="1"/>
  <c r="D11" i="5"/>
  <c r="D12" i="5"/>
  <c r="D13" i="5"/>
  <c r="D14" i="5"/>
  <c r="D15" i="5"/>
  <c r="D16" i="5"/>
  <c r="D17" i="5"/>
  <c r="D18" i="5"/>
  <c r="G18" i="5" s="1"/>
  <c r="D19" i="5"/>
  <c r="D20" i="5"/>
  <c r="D21" i="5"/>
  <c r="D22" i="5"/>
  <c r="G22" i="5" s="1"/>
  <c r="D23" i="5"/>
  <c r="G23" i="5" s="1"/>
  <c r="D24" i="5"/>
  <c r="D25" i="5"/>
  <c r="D26" i="5"/>
  <c r="D27" i="5"/>
  <c r="D28" i="5"/>
  <c r="D29" i="5"/>
  <c r="D30" i="5"/>
  <c r="D31" i="5"/>
  <c r="D32" i="5"/>
  <c r="D33" i="5"/>
  <c r="D9" i="5"/>
  <c r="G11" i="5"/>
  <c r="G19" i="5"/>
  <c r="G27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9" i="5"/>
  <c r="AH24" i="5"/>
  <c r="W10" i="5"/>
  <c r="X10" i="5" s="1"/>
  <c r="W11" i="5"/>
  <c r="X11" i="5" s="1"/>
  <c r="W12" i="5"/>
  <c r="X12" i="5" s="1"/>
  <c r="W13" i="5"/>
  <c r="X13" i="5" s="1"/>
  <c r="W14" i="5"/>
  <c r="X14" i="5" s="1"/>
  <c r="W15" i="5"/>
  <c r="X15" i="5" s="1"/>
  <c r="W16" i="5"/>
  <c r="X16" i="5" s="1"/>
  <c r="W17" i="5"/>
  <c r="X17" i="5" s="1"/>
  <c r="W18" i="5"/>
  <c r="X18" i="5" s="1"/>
  <c r="W19" i="5"/>
  <c r="X19" i="5" s="1"/>
  <c r="W20" i="5"/>
  <c r="X20" i="5" s="1"/>
  <c r="W21" i="5"/>
  <c r="X21" i="5" s="1"/>
  <c r="W22" i="5"/>
  <c r="X22" i="5" s="1"/>
  <c r="W23" i="5"/>
  <c r="X23" i="5" s="1"/>
  <c r="W24" i="5"/>
  <c r="X24" i="5" s="1"/>
  <c r="W25" i="5"/>
  <c r="X25" i="5" s="1"/>
  <c r="W26" i="5"/>
  <c r="X26" i="5" s="1"/>
  <c r="W27" i="5"/>
  <c r="X27" i="5" s="1"/>
  <c r="W28" i="5"/>
  <c r="X28" i="5" s="1"/>
  <c r="W29" i="5"/>
  <c r="X29" i="5" s="1"/>
  <c r="W30" i="5"/>
  <c r="X30" i="5" s="1"/>
  <c r="W31" i="5"/>
  <c r="X31" i="5" s="1"/>
  <c r="W32" i="5"/>
  <c r="X32" i="5" s="1"/>
  <c r="W33" i="5"/>
  <c r="X33" i="5" s="1"/>
  <c r="L12" i="5"/>
  <c r="L20" i="5"/>
  <c r="L22" i="5"/>
  <c r="L28" i="5"/>
  <c r="L32" i="5"/>
  <c r="Y6" i="5"/>
  <c r="W9" i="5"/>
  <c r="X9" i="5" s="1"/>
  <c r="L6" i="5"/>
  <c r="F77" i="4"/>
  <c r="F78" i="4"/>
  <c r="F79" i="4"/>
  <c r="F80" i="4"/>
  <c r="F81" i="4"/>
  <c r="F82" i="4"/>
  <c r="F83" i="4"/>
  <c r="F84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48" i="4"/>
  <c r="F49" i="4"/>
  <c r="F50" i="4"/>
  <c r="F51" i="4"/>
  <c r="F52" i="4"/>
  <c r="F53" i="4"/>
  <c r="F54" i="4"/>
  <c r="F55" i="4"/>
  <c r="F47" i="4"/>
  <c r="F38" i="4"/>
  <c r="F39" i="4"/>
  <c r="F40" i="4"/>
  <c r="F41" i="4"/>
  <c r="F42" i="4"/>
  <c r="F43" i="4"/>
  <c r="F44" i="4"/>
  <c r="F45" i="4"/>
  <c r="F46" i="4"/>
  <c r="F37" i="4"/>
  <c r="F36" i="4"/>
  <c r="F35" i="4"/>
  <c r="F34" i="4"/>
  <c r="F33" i="4"/>
  <c r="F32" i="4"/>
  <c r="F31" i="4"/>
  <c r="F29" i="4"/>
  <c r="F28" i="4"/>
  <c r="F27" i="4"/>
  <c r="F26" i="4"/>
  <c r="F25" i="4"/>
  <c r="F24" i="4"/>
  <c r="F23" i="4"/>
  <c r="F22" i="4"/>
  <c r="F20" i="4"/>
  <c r="F19" i="4"/>
  <c r="F18" i="4"/>
  <c r="F17" i="4"/>
  <c r="F16" i="4"/>
  <c r="F15" i="4"/>
  <c r="F14" i="4"/>
  <c r="F3" i="4"/>
  <c r="F4" i="4"/>
  <c r="F7" i="4"/>
  <c r="F8" i="4"/>
  <c r="F9" i="4"/>
  <c r="F10" i="4"/>
  <c r="F11" i="4"/>
  <c r="F12" i="4"/>
  <c r="F2" i="4"/>
  <c r="AL5" i="7" l="1"/>
  <c r="G32" i="5"/>
  <c r="G16" i="5"/>
  <c r="G30" i="5"/>
  <c r="G14" i="5"/>
  <c r="Z10" i="7"/>
  <c r="Z14" i="7"/>
  <c r="K17" i="7"/>
  <c r="Z18" i="7"/>
  <c r="K21" i="7"/>
  <c r="Z22" i="7"/>
  <c r="K25" i="7"/>
  <c r="Z26" i="7"/>
  <c r="K29" i="7"/>
  <c r="Z30" i="7"/>
  <c r="Z32" i="7"/>
  <c r="Z28" i="7"/>
  <c r="Z24" i="7"/>
  <c r="Z20" i="7"/>
  <c r="Z16" i="7"/>
  <c r="Z12" i="7"/>
  <c r="Z31" i="7"/>
  <c r="Z27" i="7"/>
  <c r="Z23" i="7"/>
  <c r="Z19" i="7"/>
  <c r="Z15" i="7"/>
  <c r="Z33" i="7"/>
  <c r="Z29" i="7"/>
  <c r="Z25" i="7"/>
  <c r="Z21" i="7"/>
  <c r="Z17" i="7"/>
  <c r="Z13" i="7"/>
  <c r="Z11" i="7"/>
  <c r="AH31" i="5"/>
  <c r="AH27" i="5"/>
  <c r="AH19" i="5"/>
  <c r="AH11" i="5"/>
  <c r="AH30" i="5"/>
  <c r="AH26" i="5"/>
  <c r="AH22" i="5"/>
  <c r="AH18" i="5"/>
  <c r="AH14" i="5"/>
  <c r="AH10" i="5"/>
  <c r="L31" i="5"/>
  <c r="L23" i="5"/>
  <c r="L19" i="5"/>
  <c r="M19" i="5" s="1"/>
  <c r="L15" i="5"/>
  <c r="M15" i="5" s="1"/>
  <c r="AK6" i="5"/>
  <c r="AH15" i="5"/>
  <c r="AH23" i="5"/>
  <c r="M32" i="5"/>
  <c r="G26" i="5"/>
  <c r="M16" i="5"/>
  <c r="G28" i="5"/>
  <c r="M28" i="5" s="1"/>
  <c r="G24" i="5"/>
  <c r="G20" i="5"/>
  <c r="G12" i="5"/>
  <c r="M12" i="5" s="1"/>
  <c r="K11" i="7"/>
  <c r="K19" i="7"/>
  <c r="K27" i="7"/>
  <c r="K9" i="7"/>
  <c r="L9" i="7" s="1"/>
  <c r="K13" i="7"/>
  <c r="K33" i="7"/>
  <c r="K15" i="7"/>
  <c r="K23" i="7"/>
  <c r="K31" i="7"/>
  <c r="K30" i="7"/>
  <c r="K26" i="7"/>
  <c r="K22" i="7"/>
  <c r="K18" i="7"/>
  <c r="K14" i="7"/>
  <c r="K10" i="7"/>
  <c r="K32" i="7"/>
  <c r="K28" i="7"/>
  <c r="K24" i="7"/>
  <c r="K20" i="7"/>
  <c r="K16" i="7"/>
  <c r="K12" i="7"/>
  <c r="AI27" i="7"/>
  <c r="AJ11" i="7"/>
  <c r="AK11" i="7" s="1"/>
  <c r="AJ15" i="7"/>
  <c r="AK15" i="7" s="1"/>
  <c r="AI26" i="7"/>
  <c r="AI25" i="7"/>
  <c r="AI29" i="7"/>
  <c r="AI24" i="7"/>
  <c r="AJ27" i="7"/>
  <c r="AK27" i="7" s="1"/>
  <c r="AI28" i="7"/>
  <c r="AJ28" i="7"/>
  <c r="AK28" i="7" s="1"/>
  <c r="AJ33" i="7"/>
  <c r="AK33" i="7" s="1"/>
  <c r="AJ19" i="7"/>
  <c r="AK19" i="7" s="1"/>
  <c r="AJ23" i="7"/>
  <c r="AK23" i="7" s="1"/>
  <c r="AI30" i="7"/>
  <c r="AI31" i="7"/>
  <c r="AJ10" i="7"/>
  <c r="AK10" i="7" s="1"/>
  <c r="AJ13" i="7"/>
  <c r="AK13" i="7" s="1"/>
  <c r="AJ18" i="7"/>
  <c r="AK18" i="7" s="1"/>
  <c r="AI32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J26" i="7"/>
  <c r="AK26" i="7" s="1"/>
  <c r="AI33" i="7"/>
  <c r="AJ20" i="7"/>
  <c r="AK20" i="7" s="1"/>
  <c r="AJ29" i="7"/>
  <c r="AK29" i="7" s="1"/>
  <c r="AJ31" i="7"/>
  <c r="AK31" i="7" s="1"/>
  <c r="AJ32" i="7"/>
  <c r="AK32" i="7" s="1"/>
  <c r="AJ14" i="7"/>
  <c r="AK14" i="7" s="1"/>
  <c r="AJ22" i="7"/>
  <c r="AK22" i="7" s="1"/>
  <c r="AJ24" i="7"/>
  <c r="AK24" i="7" s="1"/>
  <c r="AJ25" i="7"/>
  <c r="AK25" i="7" s="1"/>
  <c r="M24" i="5"/>
  <c r="G9" i="5"/>
  <c r="L17" i="5"/>
  <c r="L29" i="5"/>
  <c r="L25" i="5"/>
  <c r="L21" i="5"/>
  <c r="L13" i="5"/>
  <c r="M30" i="5"/>
  <c r="M23" i="5"/>
  <c r="M18" i="5"/>
  <c r="M27" i="5"/>
  <c r="M22" i="5"/>
  <c r="M11" i="5"/>
  <c r="M14" i="5"/>
  <c r="M31" i="5"/>
  <c r="M26" i="5"/>
  <c r="M20" i="5"/>
  <c r="M10" i="5"/>
  <c r="G33" i="5"/>
  <c r="M33" i="5" s="1"/>
  <c r="G29" i="5"/>
  <c r="G25" i="5"/>
  <c r="G21" i="5"/>
  <c r="G17" i="5"/>
  <c r="M17" i="5" s="1"/>
  <c r="G13" i="5"/>
  <c r="Y31" i="5"/>
  <c r="AI31" i="5" s="1"/>
  <c r="AJ31" i="5" s="1"/>
  <c r="Y27" i="5"/>
  <c r="AI27" i="5" s="1"/>
  <c r="AJ27" i="5" s="1"/>
  <c r="Y23" i="5"/>
  <c r="AI23" i="5" s="1"/>
  <c r="AJ23" i="5" s="1"/>
  <c r="Y19" i="5"/>
  <c r="Y11" i="5"/>
  <c r="AI11" i="5" s="1"/>
  <c r="AJ11" i="5" s="1"/>
  <c r="Y32" i="5"/>
  <c r="Y16" i="5"/>
  <c r="Y12" i="5"/>
  <c r="Y28" i="5"/>
  <c r="AI28" i="5" s="1"/>
  <c r="AJ28" i="5" s="1"/>
  <c r="Y22" i="5"/>
  <c r="AI22" i="5" s="1"/>
  <c r="AJ22" i="5" s="1"/>
  <c r="Y14" i="5"/>
  <c r="AI14" i="5" s="1"/>
  <c r="AJ14" i="5" s="1"/>
  <c r="Y26" i="5"/>
  <c r="AI26" i="5" s="1"/>
  <c r="AJ26" i="5" s="1"/>
  <c r="Y10" i="5"/>
  <c r="AI10" i="5" s="1"/>
  <c r="AJ10" i="5" s="1"/>
  <c r="AI32" i="5"/>
  <c r="AJ32" i="5" s="1"/>
  <c r="AI16" i="5"/>
  <c r="AJ16" i="5" s="1"/>
  <c r="Y30" i="5"/>
  <c r="AI30" i="5" s="1"/>
  <c r="AJ30" i="5" s="1"/>
  <c r="Y18" i="5"/>
  <c r="AI18" i="5" s="1"/>
  <c r="AJ18" i="5" s="1"/>
  <c r="Y24" i="5"/>
  <c r="AI24" i="5" s="1"/>
  <c r="AJ24" i="5" s="1"/>
  <c r="Y20" i="5"/>
  <c r="AI20" i="5" s="1"/>
  <c r="AJ20" i="5" s="1"/>
  <c r="AH9" i="5"/>
  <c r="Y15" i="5"/>
  <c r="Y33" i="5"/>
  <c r="AI33" i="5" s="1"/>
  <c r="AJ33" i="5" s="1"/>
  <c r="Y29" i="5"/>
  <c r="Y25" i="5"/>
  <c r="Y21" i="5"/>
  <c r="Y17" i="5"/>
  <c r="Y13" i="5"/>
  <c r="Y9" i="5"/>
  <c r="AI17" i="5" l="1"/>
  <c r="AJ17" i="5" s="1"/>
  <c r="AI12" i="5"/>
  <c r="AJ12" i="5" s="1"/>
  <c r="AJ9" i="7"/>
  <c r="AK9" i="7" s="1"/>
  <c r="M25" i="5"/>
  <c r="AI15" i="5"/>
  <c r="AJ15" i="5" s="1"/>
  <c r="AI19" i="5"/>
  <c r="AJ19" i="5" s="1"/>
  <c r="M29" i="5"/>
  <c r="AI25" i="5"/>
  <c r="AJ25" i="5" s="1"/>
  <c r="AI13" i="5"/>
  <c r="AJ13" i="5" s="1"/>
  <c r="AI29" i="5"/>
  <c r="AJ29" i="5" s="1"/>
  <c r="AJ16" i="7"/>
  <c r="AK16" i="7" s="1"/>
  <c r="AJ12" i="7"/>
  <c r="AK12" i="7" s="1"/>
  <c r="AJ21" i="7"/>
  <c r="AK21" i="7" s="1"/>
  <c r="AJ30" i="7"/>
  <c r="AK30" i="7" s="1"/>
  <c r="AJ17" i="7"/>
  <c r="AK17" i="7" s="1"/>
  <c r="M21" i="5"/>
  <c r="M13" i="5"/>
  <c r="AI21" i="5"/>
  <c r="AJ21" i="5" s="1"/>
  <c r="M9" i="5"/>
  <c r="AI9" i="5"/>
  <c r="AJ9" i="5" s="1"/>
</calcChain>
</file>

<file path=xl/sharedStrings.xml><?xml version="1.0" encoding="utf-8"?>
<sst xmlns="http://schemas.openxmlformats.org/spreadsheetml/2006/main" count="460" uniqueCount="235">
  <si>
    <t>RESULTADOS DE APRENDIZAJE </t>
  </si>
  <si>
    <t>TEMP</t>
  </si>
  <si>
    <t>% RA</t>
  </si>
  <si>
    <t>Monitorización de fármacos. Fármacos incluidos habitualmente en programas de monitorización</t>
  </si>
  <si>
    <t xml:space="preserve"> Cromatografía: o Cromatografía plana o Cromatografía en columna: Cromatografía de gases y Cromatografía líquida de alta resolución: HPLC</t>
  </si>
  <si>
    <t>CRITERIOS EVALUACIÓN</t>
  </si>
  <si>
    <t>INSTRUMENTOS DE  CALIFICACIÓN</t>
  </si>
  <si>
    <r>
      <t>a.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detallado el fundamento de las técnicas basadas en los métodos de detección de la radiación electromagnética.</t>
    </r>
  </si>
  <si>
    <r>
      <t>b.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identificado los componentes de aparatos y equipos.</t>
    </r>
  </si>
  <si>
    <r>
      <t>c.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puesto a punto los equipos</t>
    </r>
  </si>
  <si>
    <r>
      <t>d.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preparado los patrones y obtenido curvas de calibrado.</t>
    </r>
  </si>
  <si>
    <r>
      <t>e.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realizado mediciones a punto final, dos puntos y cinéticas.</t>
    </r>
  </si>
  <si>
    <r>
      <t>f.</t>
    </r>
    <r>
      <rPr>
        <sz val="7"/>
        <color rgb="FF000000"/>
        <rFont val="Book Antiqua"/>
        <family val="1"/>
      </rPr>
      <t xml:space="preserve">       </t>
    </r>
    <r>
      <rPr>
        <sz val="10"/>
        <color rgb="FF000000"/>
        <rFont val="Book Antiqua"/>
        <family val="1"/>
      </rPr>
      <t>Se han preparado las fases y aplicado la muestra para la separación cromatográfica.</t>
    </r>
  </si>
  <si>
    <r>
      <t>g.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descrito el fundamento de la osmometría.</t>
    </r>
  </si>
  <si>
    <r>
      <t>h.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identificado los riesgos inherentes al método de trabajo y técnica instrumental seleccionada.</t>
    </r>
  </si>
  <si>
    <r>
      <t>i.</t>
    </r>
    <r>
      <rPr>
        <sz val="7"/>
        <color rgb="FF000000"/>
        <rFont val="Book Antiqua"/>
        <family val="1"/>
      </rPr>
      <t xml:space="preserve">        </t>
    </r>
    <r>
      <rPr>
        <sz val="10"/>
        <color rgb="FF000000"/>
        <rFont val="Book Antiqua"/>
        <family val="1"/>
      </rPr>
      <t>Se han aplicado los procedimientos de mantenimiento, conservación y limpieza de equipos y materiales.</t>
    </r>
  </si>
  <si>
    <r>
      <t>j.</t>
    </r>
    <r>
      <rPr>
        <sz val="7"/>
        <color rgb="FF000000"/>
        <rFont val="Book Antiqua"/>
        <family val="1"/>
      </rPr>
      <t xml:space="preserve">        </t>
    </r>
    <r>
      <rPr>
        <sz val="10"/>
        <color rgb="FF000000"/>
        <rFont val="Book Antiqua"/>
        <family val="1"/>
      </rPr>
      <t>Se ha definido el uso eficiente de los recursos.</t>
    </r>
  </si>
  <si>
    <t>TEORÍA</t>
  </si>
  <si>
    <t>PRÁCTICA</t>
  </si>
  <si>
    <r>
      <rPr>
        <b/>
        <sz val="14"/>
        <color theme="1"/>
        <rFont val="Book Antiqua"/>
        <family val="1"/>
      </rPr>
      <t>RA 2.</t>
    </r>
    <r>
      <rPr>
        <sz val="14"/>
        <color theme="1"/>
        <rFont val="Book Antiqua"/>
        <family val="1"/>
      </rPr>
      <t xml:space="preserve"> Analiza las magnitudes bioquímicas relacionadas con el metabolismo de los principios inmediatos, seleccionando la técnica adecuada.</t>
    </r>
  </si>
  <si>
    <r>
      <rPr>
        <b/>
        <sz val="14"/>
        <color theme="1"/>
        <rFont val="Book Antiqua"/>
        <family val="1"/>
      </rPr>
      <t xml:space="preserve">RA 1. </t>
    </r>
    <r>
      <rPr>
        <sz val="14"/>
        <color theme="1"/>
        <rFont val="Book Antiqua"/>
        <family val="1"/>
      </rPr>
      <t>Aplicar las técnicas utilizadas en el laboratorio de bioquímica clínica,  identificando los equipos y sus aplicaciones.</t>
    </r>
  </si>
  <si>
    <r>
      <t>a.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definido los perfiles bioquímicos relacionados con el metabolismo de los principios inmediatos.</t>
    </r>
  </si>
  <si>
    <r>
      <t>b.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medido la concentración de glucosa, fructosamina y Hb glicosilada.</t>
    </r>
  </si>
  <si>
    <r>
      <t>c.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determinado la concentración de lípidos, lipoproteínas y apoproteínas.</t>
    </r>
  </si>
  <si>
    <r>
      <t>d.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medido la concentración de proteínas.</t>
    </r>
  </si>
  <si>
    <r>
      <t>e.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realizado proteinogramas y se han cuantificado las fracciones.</t>
    </r>
  </si>
  <si>
    <r>
      <t>f.</t>
    </r>
    <r>
      <rPr>
        <sz val="7"/>
        <color rgb="FF000000"/>
        <rFont val="Book Antiqua"/>
        <family val="1"/>
      </rPr>
      <t xml:space="preserve">       </t>
    </r>
    <r>
      <rPr>
        <sz val="10"/>
        <color rgb="FF000000"/>
        <rFont val="Book Antiqua"/>
        <family val="1"/>
      </rPr>
      <t>Se ha valorado la coherencia del resultado obtenido y, en su caso, se han aplicado medidas correctoras.</t>
    </r>
  </si>
  <si>
    <r>
      <t>g.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recogido datos y se ha efectuado el control de calidad referido a los análisis realizados.</t>
    </r>
  </si>
  <si>
    <r>
      <t>h.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aplicado las normas de calidad, prevención de riesgos laborales y protección ambiental en todo el proceso.</t>
    </r>
  </si>
  <si>
    <r>
      <rPr>
        <b/>
        <sz val="14"/>
        <color theme="1"/>
        <rFont val="Book Antiqua"/>
        <family val="1"/>
      </rPr>
      <t>RA 3.</t>
    </r>
    <r>
      <rPr>
        <sz val="14"/>
        <color theme="1"/>
        <rFont val="Book Antiqua"/>
        <family val="1"/>
      </rPr>
      <t xml:space="preserve"> Analiza magnitudes bioquímicas relacionadas con los productos finales del metabolismo, seleccionando la técnica adecuada.</t>
    </r>
  </si>
  <si>
    <r>
      <t>a.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realizado la puesta a punto de los equipos en función de la técnica y los parámetros que hay que determinar.</t>
    </r>
  </si>
  <si>
    <r>
      <t>b.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seleccionado los reactivos, los blancos y los controles.</t>
    </r>
  </si>
  <si>
    <r>
      <t>c.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verificado la calibración del equipo.</t>
    </r>
  </si>
  <si>
    <r>
      <t>d.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determinado magnitudes como la bilirrubina, la creatinina, el ácido úrico, la urea y el ácido láctico.</t>
    </r>
  </si>
  <si>
    <r>
      <t>e.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utilizado sistemas de química seca en la determinación de estas magnitudes.</t>
    </r>
  </si>
  <si>
    <r>
      <t>g.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relacionado las desviaciones de estos parámetros con los principales síndromes asociados.</t>
    </r>
  </si>
  <si>
    <r>
      <t>h.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recogido datos y efectuado el control de calidad analítico.</t>
    </r>
  </si>
  <si>
    <r>
      <t>i.</t>
    </r>
    <r>
      <rPr>
        <sz val="7"/>
        <color rgb="FF000000"/>
        <rFont val="Book Antiqua"/>
        <family val="1"/>
      </rPr>
      <t xml:space="preserve">        </t>
    </r>
    <r>
      <rPr>
        <sz val="10"/>
        <color rgb="FF000000"/>
        <rFont val="Book Antiqua"/>
        <family val="1"/>
      </rPr>
      <t>Se han cumplimentado informes técnicos.</t>
    </r>
  </si>
  <si>
    <r>
      <t>a.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clasificado las enzimas según su función y su localización.</t>
    </r>
  </si>
  <si>
    <r>
      <t>b.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descrito el fundamento de la determinación de la actividad enzimática.</t>
    </r>
  </si>
  <si>
    <r>
      <t>c.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interpretado el protocolo de la técnica.</t>
    </r>
  </si>
  <si>
    <r>
      <t>d.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verificado la calibración del equipo.</t>
    </r>
  </si>
  <si>
    <r>
      <t>e.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determinado las enzimas hepáticas y pancreáticas.</t>
    </r>
  </si>
  <si>
    <r>
      <t>f.</t>
    </r>
    <r>
      <rPr>
        <sz val="7"/>
        <color rgb="FF000000"/>
        <rFont val="Book Antiqua"/>
        <family val="1"/>
      </rPr>
      <t xml:space="preserve">       </t>
    </r>
    <r>
      <rPr>
        <sz val="10"/>
        <color rgb="FF000000"/>
        <rFont val="Book Antiqua"/>
        <family val="1"/>
      </rPr>
      <t>Se han determinado las enzimas musculares y cardiacas.</t>
    </r>
  </si>
  <si>
    <r>
      <t>g.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separado isoenzimas por electroforesis</t>
    </r>
  </si>
  <si>
    <r>
      <t>h.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recogido datos y se ha efectuado el control de calidad analítico.</t>
    </r>
  </si>
  <si>
    <r>
      <t>j.</t>
    </r>
    <r>
      <rPr>
        <sz val="7"/>
        <color rgb="FF000000"/>
        <rFont val="Book Antiqua"/>
        <family val="1"/>
      </rPr>
      <t xml:space="preserve">        </t>
    </r>
    <r>
      <rPr>
        <sz val="10"/>
        <color rgb="FF000000"/>
        <rFont val="Book Antiqua"/>
        <family val="1"/>
      </rPr>
      <t>Se han aplicado las normas de calidad, prevención de riesgos laborales y protección ambiental en todo el proceso.</t>
    </r>
  </si>
  <si>
    <r>
      <rPr>
        <b/>
        <sz val="14"/>
        <color theme="1"/>
        <rFont val="Book Antiqua"/>
        <family val="1"/>
      </rPr>
      <t>RA 4</t>
    </r>
    <r>
      <rPr>
        <sz val="14"/>
        <color theme="1"/>
        <rFont val="Book Antiqua"/>
        <family val="1"/>
      </rPr>
      <t>.  Determina enzimas, describiendo la secuencia del procedimiento.</t>
    </r>
  </si>
  <si>
    <r>
      <rPr>
        <b/>
        <sz val="14"/>
        <color theme="1"/>
        <rFont val="Book Antiqua"/>
        <family val="1"/>
      </rPr>
      <t>RA 5</t>
    </r>
    <r>
      <rPr>
        <sz val="14"/>
        <color theme="1"/>
        <rFont val="Book Antiqua"/>
        <family val="1"/>
      </rPr>
      <t>. Realiza técnicas de estudio de muestras de orina, siguiendo los protocolos establecidos.</t>
    </r>
  </si>
  <si>
    <r>
      <t>a.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aplicado técnicas de análisis físico-químicos y bioquímicos.</t>
    </r>
  </si>
  <si>
    <r>
      <t>b.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centrifugado la muestra y obtenido el sedimento.</t>
    </r>
  </si>
  <si>
    <r>
      <t>c.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definido las características microscópicas del sedimento urinario.</t>
    </r>
  </si>
  <si>
    <r>
      <t>d.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elaborado un archivo digital de las imágenes obtenidas.</t>
    </r>
  </si>
  <si>
    <r>
      <t>e.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determinado la concentración de sustancias excretadas en orina de 24 horas.</t>
    </r>
  </si>
  <si>
    <r>
      <t>f.</t>
    </r>
    <r>
      <rPr>
        <sz val="7"/>
        <color rgb="FF000000"/>
        <rFont val="Book Antiqua"/>
        <family val="1"/>
      </rPr>
      <t xml:space="preserve">       </t>
    </r>
    <r>
      <rPr>
        <sz val="10"/>
        <color rgb="FF000000"/>
        <rFont val="Book Antiqua"/>
        <family val="1"/>
      </rPr>
      <t>Se ha calculado el aclaramiento de creatinina.</t>
    </r>
  </si>
  <si>
    <r>
      <t>g.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realizado análisis de cálculos urinarios.</t>
    </r>
  </si>
  <si>
    <r>
      <t>h.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aplicado las normas de calidad, seguridad, salud laboral y protección ambiental en todo el proceso.</t>
    </r>
  </si>
  <si>
    <r>
      <t>a.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definido las magnitudes bioquímicas asociadas a la absorción.</t>
    </r>
  </si>
  <si>
    <r>
      <t>b.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definido las características microscópicas de la malabsorción en heces.</t>
    </r>
  </si>
  <si>
    <r>
      <t>c.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determinado la presencia de sangre en heces.</t>
    </r>
  </si>
  <si>
    <r>
      <t>d.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determinado magnitudes bioquímicas en LCR y en líquidos serosos. .</t>
    </r>
  </si>
  <si>
    <r>
      <t>e.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realizado el recuento de elementos formes en LCR y en líquidos serosos.</t>
    </r>
  </si>
  <si>
    <r>
      <t>f.</t>
    </r>
    <r>
      <rPr>
        <sz val="7"/>
        <color rgb="FF000000"/>
        <rFont val="Book Antiqua"/>
        <family val="1"/>
      </rPr>
      <t xml:space="preserve">       </t>
    </r>
    <r>
      <rPr>
        <sz val="10"/>
        <color rgb="FF000000"/>
        <rFont val="Book Antiqua"/>
        <family val="1"/>
      </rPr>
      <t xml:space="preserve">Se han relacionado las desviaciones de estos parámetros con las principales patologías asociadas. </t>
    </r>
  </si>
  <si>
    <r>
      <t>g.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identificado las determinaciones bioquímicas y microscópicas que hay que realizar en líquido sinovial.</t>
    </r>
  </si>
  <si>
    <r>
      <t>h.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identificado las determinaciones bioquímicas y microscópicas que hay que realizar en semen.</t>
    </r>
  </si>
  <si>
    <r>
      <t>i.</t>
    </r>
    <r>
      <rPr>
        <sz val="7"/>
        <color rgb="FF000000"/>
        <rFont val="Book Antiqua"/>
        <family val="1"/>
      </rPr>
      <t xml:space="preserve">        </t>
    </r>
    <r>
      <rPr>
        <sz val="10"/>
        <color rgb="FF000000"/>
        <rFont val="Book Antiqua"/>
        <family val="1"/>
      </rPr>
      <t>Se han aplicado criterios de orden y limpieza en la recogida de equipos y materiales.</t>
    </r>
  </si>
  <si>
    <r>
      <rPr>
        <b/>
        <sz val="14"/>
        <color theme="1"/>
        <rFont val="Book Antiqua"/>
        <family val="1"/>
      </rPr>
      <t>RA 6.</t>
    </r>
    <r>
      <rPr>
        <sz val="14"/>
        <color theme="1"/>
        <rFont val="Book Antiqua"/>
        <family val="1"/>
      </rPr>
      <t xml:space="preserve">    Caracteriza determinaciones en heces y otros líquidos corporales, seleccionando la técnica en función de la muestra.</t>
    </r>
  </si>
  <si>
    <r>
      <t>a.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identificado los parámetros bioquímicos de los trastornos hidroelectrolíticos y ácido-base.</t>
    </r>
  </si>
  <si>
    <r>
      <t>b.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descrito la técnica que determina la osmolalidad.</t>
    </r>
  </si>
  <si>
    <r>
      <t>c.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descrito las técnicas de determinación de gases y electrolitos.</t>
    </r>
  </si>
  <si>
    <r>
      <t>d.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definido las magnitudes bioquímicas relacionadas con el metabolismo del calcio y del fósforo.</t>
    </r>
  </si>
  <si>
    <r>
      <t>e.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 determinado la concentración de sodio y potasio.</t>
    </r>
  </si>
  <si>
    <r>
      <t>f.</t>
    </r>
    <r>
      <rPr>
        <sz val="7"/>
        <color rgb="FF000000"/>
        <rFont val="Book Antiqua"/>
        <family val="1"/>
      </rPr>
      <t xml:space="preserve">       </t>
    </r>
    <r>
      <rPr>
        <sz val="10"/>
        <color rgb="FF000000"/>
        <rFont val="Book Antiqua"/>
        <family val="1"/>
      </rPr>
      <t>Se han identificado los patrones de alteración de gases en sangre.</t>
    </r>
  </si>
  <si>
    <r>
      <t>g.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>Se han descrito las magnitudes que hay que determinar a la cabecera del paciente</t>
    </r>
  </si>
  <si>
    <r>
      <rPr>
        <b/>
        <sz val="14"/>
        <color theme="1"/>
        <rFont val="Book Antiqua"/>
        <family val="1"/>
      </rPr>
      <t xml:space="preserve">RA 7. </t>
    </r>
    <r>
      <rPr>
        <sz val="14"/>
        <color theme="1"/>
        <rFont val="Book Antiqua"/>
        <family val="1"/>
      </rPr>
      <t>Determina magnitudes relacionadas con los equilibrios hidroelectrolítico y ácido-base, asociándolas con los trastornos correspondientes.</t>
    </r>
  </si>
  <si>
    <r>
      <rPr>
        <b/>
        <sz val="14"/>
        <color theme="1"/>
        <rFont val="Book Antiqua"/>
        <family val="1"/>
      </rPr>
      <t>RA 8.</t>
    </r>
    <r>
      <rPr>
        <sz val="14"/>
        <color theme="1"/>
        <rFont val="Book Antiqua"/>
        <family val="1"/>
      </rPr>
      <t xml:space="preserve"> Caracteriza las determinaciones indicadas en otros estudios especiales, describiendo las técnicas que se van a emplear.</t>
    </r>
  </si>
  <si>
    <t>a.      Se han definido los principales patrones de alteración hormonal.</t>
  </si>
  <si>
    <t>b.      Se han descrito las pruebas basales y funcionales utilizadas en el diagnóstico de los trastornos endocrinos.</t>
  </si>
  <si>
    <t>c.      Se han determinado hormonas como TSH, T3 y T4.</t>
  </si>
  <si>
    <t>d.      Se han determinado marcadores tumorales.</t>
  </si>
  <si>
    <t>e.      Se han descrito las técnicas utilizadas en la monitorización de fármacos.</t>
  </si>
  <si>
    <t>f.       Se han realizado procedimientos para detectar la presencia de drogas de abuso y tóxicos en muestras biológicas.</t>
  </si>
  <si>
    <t>g.      Se han identificado los parámetros bioquímicos en el seguimiento del embarazo.</t>
  </si>
  <si>
    <t>h.      Se han enumerado las determinaciones propias del diagnóstico de metabolopatías.</t>
  </si>
  <si>
    <t>CONTENIDOS</t>
  </si>
  <si>
    <r>
      <t xml:space="preserve">% CE </t>
    </r>
    <r>
      <rPr>
        <b/>
        <sz val="8"/>
        <color theme="1"/>
        <rFont val="Book Antiqua"/>
        <family val="1"/>
      </rPr>
      <t>(vs 100%)</t>
    </r>
  </si>
  <si>
    <t>U.T. 2</t>
  </si>
  <si>
    <t>UT</t>
  </si>
  <si>
    <t>UT. 1</t>
  </si>
  <si>
    <t xml:space="preserve">UT. 2 </t>
  </si>
  <si>
    <t>U.T. 3</t>
  </si>
  <si>
    <t>U.T. 12</t>
  </si>
  <si>
    <t>U.T. 4</t>
  </si>
  <si>
    <t xml:space="preserve">U.T. 1 </t>
  </si>
  <si>
    <t>UT. 3</t>
  </si>
  <si>
    <t>U.T. 5</t>
  </si>
  <si>
    <t>UT. 6</t>
  </si>
  <si>
    <t>UT. 7</t>
  </si>
  <si>
    <t>UT. 8</t>
  </si>
  <si>
    <t>UT.6,7,8</t>
  </si>
  <si>
    <t>UT. 9</t>
  </si>
  <si>
    <t>UT. 10</t>
  </si>
  <si>
    <t>UT. 11</t>
  </si>
  <si>
    <t>UT. 12</t>
  </si>
  <si>
    <t>Determinación de la osmolalidad. Osmometría.</t>
  </si>
  <si>
    <t xml:space="preserve"> Uso eficiente de los recursos. </t>
  </si>
  <si>
    <t xml:space="preserve">Automatización:  
Descripción de grandes sistemas automáticos. Manejo. Funciones del técnico en el control, manejo y mantenimiento de los equipos modulares.  </t>
  </si>
  <si>
    <t>Análisis de magnitudes bioquímicas relacionadas con el metabolismo de principios inmediatos</t>
  </si>
  <si>
    <t>Determinaciones. Glucemia basal, test de tolerancia oral a la glucosa, hemoglobinaglicosilada, fructosamina.</t>
  </si>
  <si>
    <t>Determinaciones. Colesterol total, triglicéridos, HDL, LDL, VLDL.</t>
  </si>
  <si>
    <t>Determinaciones: proteínas totales, albúmina, troponinas, péptidos natriuréticos, mioglobina y apoproteínas.</t>
  </si>
  <si>
    <t xml:space="preserve">Separación de proteínas plasmáticas. Se han cuantificado las fracciones. </t>
  </si>
  <si>
    <t>Determinación de anormales mediante química seca. Fotometría de reflectancia.</t>
  </si>
  <si>
    <t xml:space="preserve"> Componentes de los equipos. Averías o disfunciones más frecuentes</t>
  </si>
  <si>
    <t>Determinación de la actividad enzimática: Cálculo de la actividad enzimática. Utilidad de la determinación enzimática en el diagnóstico clínico. Patrones de alteración enzimática.</t>
  </si>
  <si>
    <t xml:space="preserve">Enzimas asociadas a los principales síndromes hepáticos. Enzimas asociadas a patologías pancreáticas. </t>
  </si>
  <si>
    <t xml:space="preserve">Enzimas asociadas a patologías cardiacas.                 Enzimas asociadas a patologías musculares. </t>
  </si>
  <si>
    <t>Isoenzimas. Determinación.</t>
  </si>
  <si>
    <t>Enzimas. Fisiología y cinética enzimática. Clasificación de las Enzimas.</t>
  </si>
  <si>
    <t>Estudio de la orina. Fisiopatología de la orina. Examen físico de la orina. Examen bioquímico de la orina: Determinación de anormales mediante química seca.</t>
  </si>
  <si>
    <t>Determinación de sustancias eliminadas por orina: cualitativas y cuantitativas (orina de: 8, 12 y 24 horas).</t>
  </si>
  <si>
    <t>Cálculo del aclaramiento de creatinina.</t>
  </si>
  <si>
    <t>Análisis de cálculos urinarios.</t>
  </si>
  <si>
    <t>Patrones de alteración del sedimento urinario.</t>
  </si>
  <si>
    <t>Análisis microscópico del sedimento urinario: • Células. • Cilindros. • Cristales.</t>
  </si>
  <si>
    <t>Pruebas de laboratorio para el estudio de la función digestiva.</t>
  </si>
  <si>
    <t>Determinación de sustancias eliminadas por heces. Determinación de la presencia de sangre en heces</t>
  </si>
  <si>
    <t>Estudio de la función digestiva: Síndromes de malabsorción.</t>
  </si>
  <si>
    <t xml:space="preserve">Estudio bioquímico y micrsocópico de  líquido sinovial. </t>
  </si>
  <si>
    <t xml:space="preserve">Examen físico-químico y bioquímico de  líquido cefalorraquídeo, jugo gástrico y líquidos serosos: líquidos pleurales, pericárdicos y peritoneales. </t>
  </si>
  <si>
    <t xml:space="preserve">Examen micrsocópico de  líquido cefalorraquídeo, jugo gástrico y líquidos serosos: líquidos pleurales, pericárdicos y peritoneales. </t>
  </si>
  <si>
    <t>Estudio bioquímico y micrsocópico de  semen. Seminograma</t>
  </si>
  <si>
    <t>Detección precoz de enfermedades endocrino-metabólicas en el recién nacido.</t>
  </si>
  <si>
    <t>Diagnóstico bioquímico de embarazo. Screening y diagnóstico prenatal. Marcadores bioquímicos. Pruebas de fecundación. Técnicas de reproducción asistida.</t>
  </si>
  <si>
    <t>1ª EV</t>
  </si>
  <si>
    <t>2ª EV</t>
  </si>
  <si>
    <t>ACTIVIDAD</t>
  </si>
  <si>
    <t>1º PARCIAL</t>
  </si>
  <si>
    <t>2º PARCIAL</t>
  </si>
  <si>
    <t>PRÁCTICAS</t>
  </si>
  <si>
    <t>ACTIVIDADES</t>
  </si>
  <si>
    <t>CE</t>
  </si>
  <si>
    <t>b</t>
  </si>
  <si>
    <t>f</t>
  </si>
  <si>
    <t>RA1 10%</t>
  </si>
  <si>
    <t>c</t>
  </si>
  <si>
    <t>d</t>
  </si>
  <si>
    <t>RA7 20%</t>
  </si>
  <si>
    <t>RA 8 15%</t>
  </si>
  <si>
    <t>e</t>
  </si>
  <si>
    <t>RA4 10%</t>
  </si>
  <si>
    <t>P3</t>
  </si>
  <si>
    <t>P4</t>
  </si>
  <si>
    <t>Alumnado</t>
  </si>
  <si>
    <t>Apellido Apellido, Nombre</t>
  </si>
  <si>
    <t>TODAS PRÁCTICAS</t>
  </si>
  <si>
    <t>P1 CURVA</t>
  </si>
  <si>
    <t>P2 ELISA</t>
  </si>
  <si>
    <t>RA8 15%</t>
  </si>
  <si>
    <t>DAO</t>
  </si>
  <si>
    <t>OSM</t>
  </si>
  <si>
    <t>SODIO</t>
  </si>
  <si>
    <t>GASMT</t>
  </si>
  <si>
    <t>Nº</t>
  </si>
  <si>
    <t>1ª EVALUACIÓN</t>
  </si>
  <si>
    <t>2ª EVALUACIÓN</t>
  </si>
  <si>
    <t>Nota</t>
  </si>
  <si>
    <t>1º ex</t>
  </si>
  <si>
    <t>2º ex</t>
  </si>
  <si>
    <t>Calif</t>
  </si>
  <si>
    <t>Pond</t>
  </si>
  <si>
    <t>Final</t>
  </si>
  <si>
    <t>CALIF GLOBAL</t>
  </si>
  <si>
    <t>Boletín 1ª ev</t>
  </si>
  <si>
    <t>a, b, f, g</t>
  </si>
  <si>
    <t>a. b, g</t>
  </si>
  <si>
    <t>EX</t>
  </si>
  <si>
    <t>ENZIMAS</t>
  </si>
  <si>
    <t xml:space="preserve">MEDIA  </t>
  </si>
  <si>
    <t>P5</t>
  </si>
  <si>
    <t>c,d,e,h,i,j</t>
  </si>
  <si>
    <r>
      <t>c,</t>
    </r>
    <r>
      <rPr>
        <b/>
        <sz val="11"/>
        <color rgb="FFFF0000"/>
        <rFont val="Aptos Narrow"/>
        <family val="2"/>
        <scheme val="minor"/>
      </rPr>
      <t>d</t>
    </r>
    <r>
      <rPr>
        <b/>
        <sz val="11"/>
        <color theme="1"/>
        <rFont val="Aptos Narrow"/>
        <family val="2"/>
        <scheme val="minor"/>
      </rPr>
      <t>,e,h,i,j</t>
    </r>
  </si>
  <si>
    <t>c,d,e,f, h,i,j</t>
  </si>
  <si>
    <t xml:space="preserve">EXÁMENES </t>
  </si>
  <si>
    <t>TOTAL</t>
  </si>
  <si>
    <t>3º PARCIAL</t>
  </si>
  <si>
    <t>4º PARCIAL</t>
  </si>
  <si>
    <t>RA2 30%</t>
  </si>
  <si>
    <t>RA3 5%</t>
  </si>
  <si>
    <t>RA 5 5%</t>
  </si>
  <si>
    <t>RA6 5%</t>
  </si>
  <si>
    <t>d1,e1</t>
  </si>
  <si>
    <t>a,b,c,d1,e,f,g,h,i</t>
  </si>
  <si>
    <t>a, c, d, g</t>
  </si>
  <si>
    <t>P6 HdC</t>
  </si>
  <si>
    <t>P7 LIP</t>
  </si>
  <si>
    <t>P8 PROT</t>
  </si>
  <si>
    <t>P9</t>
  </si>
  <si>
    <t>P10</t>
  </si>
  <si>
    <t>PROD FIN</t>
  </si>
  <si>
    <t>RA 2 30%</t>
  </si>
  <si>
    <t>METABOLISMO</t>
  </si>
  <si>
    <t>b2,c2,d2,e,f,g,h</t>
  </si>
  <si>
    <t>a,b,c,d2,e2,f,g,h,i</t>
  </si>
  <si>
    <t>Hb gli</t>
  </si>
  <si>
    <t>Lipoprot</t>
  </si>
  <si>
    <t>LCR</t>
  </si>
  <si>
    <t>Embarazo</t>
  </si>
  <si>
    <t>g,h</t>
  </si>
  <si>
    <r>
      <t>a</t>
    </r>
    <r>
      <rPr>
        <b/>
        <sz val="11"/>
        <color rgb="FFFF0000"/>
        <rFont val="Aptos Narrow"/>
        <family val="2"/>
        <scheme val="minor"/>
      </rPr>
      <t>,b2</t>
    </r>
    <r>
      <rPr>
        <b/>
        <sz val="11"/>
        <color theme="1"/>
        <rFont val="Aptos Narrow"/>
        <family val="2"/>
        <scheme val="minor"/>
      </rPr>
      <t>,c,d,</t>
    </r>
    <r>
      <rPr>
        <b/>
        <sz val="11"/>
        <color rgb="FFFF0000"/>
        <rFont val="Aptos Narrow"/>
        <family val="2"/>
        <scheme val="minor"/>
      </rPr>
      <t>e2</t>
    </r>
    <r>
      <rPr>
        <b/>
        <sz val="11"/>
        <color theme="1"/>
        <rFont val="Aptos Narrow"/>
        <family val="2"/>
        <scheme val="minor"/>
      </rPr>
      <t>,</t>
    </r>
    <r>
      <rPr>
        <b/>
        <sz val="11"/>
        <color rgb="FFFF0000"/>
        <rFont val="Aptos Narrow"/>
        <family val="2"/>
        <scheme val="minor"/>
      </rPr>
      <t>f2</t>
    </r>
    <r>
      <rPr>
        <b/>
        <sz val="11"/>
        <color theme="1"/>
        <rFont val="Aptos Narrow"/>
        <family val="2"/>
        <scheme val="minor"/>
      </rPr>
      <t>,g</t>
    </r>
  </si>
  <si>
    <t>a, b,d, e, f1</t>
  </si>
  <si>
    <r>
      <t>d.</t>
    </r>
    <r>
      <rPr>
        <sz val="7"/>
        <color rgb="FF000000"/>
        <rFont val="Book Antiqua"/>
        <family val="1"/>
      </rPr>
      <t xml:space="preserve">      </t>
    </r>
    <r>
      <rPr>
        <sz val="10"/>
        <color rgb="FF000000"/>
        <rFont val="Book Antiqua"/>
        <family val="1"/>
      </rPr>
      <t xml:space="preserve">Se han preparado los patrones y obtenido </t>
    </r>
    <r>
      <rPr>
        <b/>
        <sz val="10"/>
        <color rgb="FF000000"/>
        <rFont val="Book Antiqua"/>
        <family val="1"/>
      </rPr>
      <t>curvas de calibrado.</t>
    </r>
  </si>
  <si>
    <t>b3</t>
  </si>
  <si>
    <t>a, b1, c1, d1</t>
  </si>
  <si>
    <t>c3</t>
  </si>
  <si>
    <t>d3</t>
  </si>
  <si>
    <t>ORINA</t>
  </si>
  <si>
    <t>b,d,e,f,h</t>
  </si>
  <si>
    <t>Boletín 2ª ev</t>
  </si>
  <si>
    <t xml:space="preserve"> Fisiopatología hormonal.  Patrones de alteración hormonal. </t>
  </si>
  <si>
    <t xml:space="preserve">Métodos de determinación de hormonas. </t>
  </si>
  <si>
    <t>Determinación de marcadores tumorales.</t>
  </si>
  <si>
    <t>Detección y cuantificación de drogas de abuso y otros tóxicos.</t>
  </si>
  <si>
    <t xml:space="preserve">▪ Determinación de la osmolalidad. Osmometría. </t>
  </si>
  <si>
    <t>Electrolitos de interés diagnóstico.</t>
  </si>
  <si>
    <t>o Alteraciones del sodio y potasio.</t>
  </si>
  <si>
    <t xml:space="preserve"> Equilibrio hidroelectrolítico:
o Patrones de alteración del EHE.
                                                                                                                                                                                                                                                                o Alteraciones de la osmolalidad.
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</si>
  <si>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 Trastornos del metabolismo del calcio y del fósforo.</t>
  </si>
  <si>
    <t xml:space="preserve"> Patrones de alteración del EAB:</t>
  </si>
  <si>
    <t>Determinaciones a la cabecera del paciente (POCT).</t>
  </si>
  <si>
    <t>o   Patrones de alteración de gases en sangre. Determinación de gases en sangre. Gasometría</t>
  </si>
  <si>
    <t>Determinación de electrolitos.</t>
  </si>
  <si>
    <t>Aplicación de técnicas utilizadas en el laboratorio de bioquímica clínica. Ley de Lambert-Beer. Espectrofotometría de absorción molecular. Espectrofotometría de absorción y emisión atómicas.  Espectrometría de luminiscencia: Espectrometría de fluorescencia molecular. Espectrometría de quimioluminiscencia molecular. Técnicas electroquímicas. Electrodos selectivos para compuestos iónicos.  Espectrometría de dispersión de la radiación: Turbidimetría y nefelometría. Refractometría de líquidos. Espectrometría de masas.</t>
  </si>
  <si>
    <t>Compuestos nitrogenados no proteicos. Determinación de bilirrubina total, directa e indirecta. Urea y creatinina. Determinaciones. Alteraciones del metabolismo de las purinas: determinación de ácido úrico. Aclaramientos. Aminoácidos. Amonio. Cuerpos cetónicos. Patrones de alteración. Ácido láctico y pirúvico. Estudio de cálculos biliares.</t>
  </si>
  <si>
    <r>
      <t xml:space="preserve">% CE </t>
    </r>
    <r>
      <rPr>
        <b/>
        <sz val="8"/>
        <color theme="1"/>
        <rFont val="Book Antiqua"/>
        <family val="1"/>
      </rPr>
      <t>(vs 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</si>
</sst>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"/>
    <numFmt numFmtId="167" formatCode="0.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4"/>
      <color theme="1"/>
      <name val="Book Antiqua"/>
      <family val="1"/>
    </font>
    <font>
      <b/>
      <sz val="14"/>
      <color theme="1"/>
      <name val="Book Antiqua"/>
      <family val="1"/>
    </font>
    <font>
      <sz val="12"/>
      <color theme="1"/>
      <name val="Book Antiqua"/>
      <family val="1"/>
    </font>
    <font>
      <sz val="14"/>
      <color theme="1"/>
      <name val="Aptos Narrow"/>
      <family val="2"/>
      <scheme val="minor"/>
    </font>
    <font>
      <sz val="10"/>
      <color rgb="FF000000"/>
      <name val="Book Antiqua"/>
      <family val="1"/>
    </font>
    <font>
      <sz val="7"/>
      <color rgb="FF000000"/>
      <name val="Book Antiqua"/>
      <family val="1"/>
    </font>
    <font>
      <b/>
      <sz val="8"/>
      <color theme="1"/>
      <name val="Book Antiqua"/>
      <family val="1"/>
    </font>
    <font>
      <sz val="12"/>
      <color theme="1"/>
      <name val="Aptos Narrow"/>
      <family val="2"/>
      <scheme val="minor"/>
    </font>
    <font>
      <b/>
      <sz val="10"/>
      <color rgb="FF000000"/>
      <name val="Book Antiqua"/>
      <family val="1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10" fontId="1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0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9" fontId="5" fillId="0" borderId="1" xfId="0" applyNumberFormat="1" applyFont="1" applyBorder="1" applyAlignment="1">
      <alignment horizontal="left" vertical="center" wrapText="1"/>
    </xf>
    <xf numFmtId="0" fontId="3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5" xfId="0" applyBorder="1"/>
    <xf numFmtId="0" fontId="0" fillId="4" borderId="5" xfId="0" applyFill="1" applyBorder="1"/>
    <xf numFmtId="0" fontId="12" fillId="0" borderId="0" xfId="0" applyFont="1"/>
    <xf numFmtId="0" fontId="0" fillId="2" borderId="5" xfId="0" applyFill="1" applyBorder="1"/>
    <xf numFmtId="0" fontId="12" fillId="0" borderId="0" xfId="0" applyFont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13" fillId="0" borderId="0" xfId="0" applyFont="1"/>
    <xf numFmtId="0" fontId="12" fillId="0" borderId="5" xfId="0" applyFont="1" applyBorder="1" applyAlignment="1">
      <alignment vertical="center"/>
    </xf>
    <xf numFmtId="0" fontId="12" fillId="9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/>
    </xf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/>
    </xf>
    <xf numFmtId="0" fontId="12" fillId="15" borderId="5" xfId="0" applyFont="1" applyFill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2" fontId="0" fillId="0" borderId="5" xfId="0" applyNumberFormat="1" applyBorder="1"/>
    <xf numFmtId="2" fontId="0" fillId="0" borderId="8" xfId="0" applyNumberFormat="1" applyBorder="1" applyAlignment="1">
      <alignment horizontal="center"/>
    </xf>
    <xf numFmtId="2" fontId="12" fillId="0" borderId="6" xfId="0" applyNumberFormat="1" applyFont="1" applyBorder="1" applyAlignment="1">
      <alignment vertical="center"/>
    </xf>
    <xf numFmtId="2" fontId="14" fillId="0" borderId="5" xfId="0" applyNumberFormat="1" applyFont="1" applyBorder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167" fontId="14" fillId="0" borderId="8" xfId="0" applyNumberFormat="1" applyFont="1" applyBorder="1" applyAlignment="1">
      <alignment horizontal="center" vertical="center"/>
    </xf>
    <xf numFmtId="2" fontId="0" fillId="0" borderId="7" xfId="0" applyNumberFormat="1" applyBorder="1"/>
    <xf numFmtId="167" fontId="0" fillId="0" borderId="5" xfId="0" applyNumberFormat="1" applyBorder="1"/>
    <xf numFmtId="1" fontId="0" fillId="0" borderId="5" xfId="0" applyNumberFormat="1" applyBorder="1"/>
    <xf numFmtId="167" fontId="14" fillId="0" borderId="6" xfId="0" applyNumberFormat="1" applyFont="1" applyBorder="1" applyAlignment="1">
      <alignment vertical="center"/>
    </xf>
    <xf numFmtId="166" fontId="14" fillId="0" borderId="6" xfId="0" applyNumberFormat="1" applyFont="1" applyBorder="1" applyAlignment="1">
      <alignment vertical="center"/>
    </xf>
    <xf numFmtId="0" fontId="12" fillId="10" borderId="6" xfId="0" applyFont="1" applyFill="1" applyBorder="1" applyAlignment="1">
      <alignment vertical="center"/>
    </xf>
    <xf numFmtId="0" fontId="12" fillId="10" borderId="7" xfId="0" applyFont="1" applyFill="1" applyBorder="1" applyAlignment="1">
      <alignment vertical="center"/>
    </xf>
    <xf numFmtId="164" fontId="12" fillId="0" borderId="5" xfId="0" applyNumberFormat="1" applyFont="1" applyBorder="1" applyAlignment="1">
      <alignment horizontal="center" vertical="center"/>
    </xf>
    <xf numFmtId="167" fontId="14" fillId="0" borderId="5" xfId="0" applyNumberFormat="1" applyFont="1" applyBorder="1" applyAlignment="1">
      <alignment horizontal="center" vertical="center"/>
    </xf>
    <xf numFmtId="166" fontId="0" fillId="0" borderId="5" xfId="0" applyNumberFormat="1" applyBorder="1"/>
    <xf numFmtId="2" fontId="0" fillId="0" borderId="6" xfId="0" applyNumberFormat="1" applyBorder="1"/>
    <xf numFmtId="167" fontId="0" fillId="0" borderId="6" xfId="0" applyNumberFormat="1" applyBorder="1"/>
    <xf numFmtId="164" fontId="12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" fillId="8" borderId="2" xfId="0" applyNumberFormat="1" applyFont="1" applyFill="1" applyBorder="1" applyAlignment="1">
      <alignment horizontal="center" vertical="center"/>
    </xf>
    <xf numFmtId="10" fontId="1" fillId="8" borderId="4" xfId="0" applyNumberFormat="1" applyFont="1" applyFill="1" applyBorder="1" applyAlignment="1">
      <alignment horizontal="center" vertical="center"/>
    </xf>
    <xf numFmtId="10" fontId="1" fillId="8" borderId="3" xfId="0" applyNumberFormat="1" applyFont="1" applyFill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/>
    </xf>
    <xf numFmtId="10" fontId="1" fillId="10" borderId="3" xfId="0" applyNumberFormat="1" applyFont="1" applyFill="1" applyBorder="1" applyAlignment="1">
      <alignment horizontal="center" vertical="center"/>
    </xf>
    <xf numFmtId="10" fontId="1" fillId="10" borderId="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14" borderId="6" xfId="0" applyFont="1" applyFill="1" applyBorder="1" applyAlignment="1">
      <alignment horizontal="center"/>
    </xf>
    <xf numFmtId="0" fontId="12" fillId="14" borderId="7" xfId="0" applyFont="1" applyFill="1" applyBorder="1" applyAlignment="1">
      <alignment horizontal="center"/>
    </xf>
    <xf numFmtId="0" fontId="12" fillId="14" borderId="8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10" fontId="12" fillId="0" borderId="6" xfId="0" applyNumberFormat="1" applyFont="1" applyBorder="1" applyAlignment="1">
      <alignment horizontal="center" vertical="center"/>
    </xf>
    <xf numFmtId="10" fontId="12" fillId="0" borderId="8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9" fontId="12" fillId="0" borderId="8" xfId="0" applyNumberFormat="1" applyFont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horizontal="center" vertical="center"/>
    </xf>
    <xf numFmtId="10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11" borderId="8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9" fontId="12" fillId="12" borderId="6" xfId="0" applyNumberFormat="1" applyFont="1" applyFill="1" applyBorder="1" applyAlignment="1">
      <alignment horizontal="center" vertical="center"/>
    </xf>
    <xf numFmtId="9" fontId="12" fillId="12" borderId="8" xfId="0" applyNumberFormat="1" applyFont="1" applyFill="1" applyBorder="1" applyAlignment="1">
      <alignment horizontal="center" vertical="center"/>
    </xf>
    <xf numFmtId="10" fontId="12" fillId="0" borderId="5" xfId="0" applyNumberFormat="1" applyFont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15" fillId="9" borderId="7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165" fontId="12" fillId="0" borderId="13" xfId="0" applyNumberFormat="1" applyFont="1" applyBorder="1" applyAlignment="1">
      <alignment horizontal="center" vertical="center"/>
    </xf>
    <xf numFmtId="165" fontId="12" fillId="0" borderId="16" xfId="0" applyNumberFormat="1" applyFont="1" applyBorder="1" applyAlignment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165" fontId="12" fillId="0" borderId="17" xfId="0" applyNumberFormat="1" applyFont="1" applyBorder="1" applyAlignment="1">
      <alignment horizontal="center" vertical="center"/>
    </xf>
    <xf numFmtId="9" fontId="12" fillId="0" borderId="10" xfId="0" applyNumberFormat="1" applyFont="1" applyBorder="1" applyAlignment="1">
      <alignment horizontal="center" vertical="center"/>
    </xf>
    <xf numFmtId="9" fontId="12" fillId="0" borderId="17" xfId="0" applyNumberFormat="1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/>
    </xf>
    <xf numFmtId="0" fontId="12" fillId="13" borderId="12" xfId="0" applyFont="1" applyFill="1" applyBorder="1" applyAlignment="1">
      <alignment horizontal="center" vertical="center"/>
    </xf>
    <xf numFmtId="0" fontId="12" fillId="13" borderId="11" xfId="0" applyFont="1" applyFill="1" applyBorder="1" applyAlignment="1">
      <alignment horizontal="center" vertical="center"/>
    </xf>
    <xf numFmtId="10" fontId="12" fillId="4" borderId="6" xfId="0" applyNumberFormat="1" applyFont="1" applyFill="1" applyBorder="1" applyAlignment="1">
      <alignment horizontal="center" vertical="center"/>
    </xf>
    <xf numFmtId="10" fontId="12" fillId="4" borderId="8" xfId="0" applyNumberFormat="1" applyFont="1" applyFill="1" applyBorder="1" applyAlignment="1">
      <alignment horizontal="center" vertical="center"/>
    </xf>
    <xf numFmtId="165" fontId="12" fillId="4" borderId="6" xfId="0" applyNumberFormat="1" applyFont="1" applyFill="1" applyBorder="1" applyAlignment="1">
      <alignment horizontal="center" vertical="center"/>
    </xf>
    <xf numFmtId="165" fontId="12" fillId="4" borderId="8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9" fontId="5" fillId="0" borderId="2" xfId="0" applyNumberFormat="1" applyFont="1" applyBorder="1" applyAlignment="1">
      <alignment horizontal="left" vertical="center" wrapText="1"/>
    </xf>
    <xf numFmtId="9" fontId="5" fillId="0" borderId="4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9" fontId="5" fillId="0" borderId="2" xfId="0" applyNumberFormat="1" applyFont="1" applyBorder="1" applyAlignment="1">
      <alignment horizontal="left" vertical="center" wrapText="1"/>
    </xf>
    <xf numFmtId="9" fontId="5" fillId="0" borderId="3" xfId="0" applyNumberFormat="1" applyFont="1" applyBorder="1" applyAlignment="1">
      <alignment horizontal="left" vertical="center" wrapText="1"/>
    </xf>
    <xf numFmtId="9" fontId="5" fillId="0" borderId="4" xfId="0" applyNumberFormat="1" applyFont="1" applyBorder="1" applyAlignment="1">
      <alignment horizontal="left" vertical="center" wrapText="1"/>
    </xf>
    <xf numFmtId="10" fontId="1" fillId="10" borderId="18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4"/>
  <sheetViews>
    <sheetView tabSelected="1" topLeftCell="B53" zoomScale="70" zoomScaleNormal="70" workbookViewId="0">
      <selection activeCell="G1" sqref="G1"/>
    </sheetView>
  </sheetViews>
  <sheetFormatPr baseColWidth="10" defaultColWidth="8.77734375" defaultRowHeight="15.6" x14ac:dyDescent="0.3"/>
  <cols>
    <col min="1" max="1" width="39.6640625" hidden="1" customWidth="1"/>
    <col min="2" max="2" width="39.6640625" customWidth="1"/>
    <col min="3" max="3" width="59.77734375" style="9" customWidth="1"/>
    <col min="4" max="4" width="33" customWidth="1"/>
    <col min="5" max="6" width="11.33203125" style="11" customWidth="1"/>
    <col min="7" max="7" width="14.109375" style="8" customWidth="1"/>
    <col min="8" max="9" width="13.109375" style="8" customWidth="1"/>
    <col min="10" max="10" width="103.33203125" style="16" customWidth="1"/>
    <col min="11" max="11" width="92.88671875" customWidth="1"/>
  </cols>
  <sheetData>
    <row r="1" spans="1:11" s="14" customFormat="1" ht="69.599999999999994" customHeight="1" thickBot="1" x14ac:dyDescent="0.4">
      <c r="A1" s="15" t="s">
        <v>0</v>
      </c>
      <c r="B1" s="15" t="s">
        <v>0</v>
      </c>
      <c r="C1" s="15" t="s">
        <v>5</v>
      </c>
      <c r="D1" s="15" t="s">
        <v>6</v>
      </c>
      <c r="E1" s="15" t="s">
        <v>2</v>
      </c>
      <c r="F1" s="15" t="s">
        <v>234</v>
      </c>
      <c r="G1" s="15" t="s">
        <v>85</v>
      </c>
      <c r="H1" s="15" t="s">
        <v>87</v>
      </c>
      <c r="I1" s="15" t="s">
        <v>1</v>
      </c>
      <c r="J1" s="145" t="s">
        <v>84</v>
      </c>
      <c r="K1" s="13"/>
    </row>
    <row r="2" spans="1:11" ht="115.2" customHeight="1" thickBot="1" x14ac:dyDescent="0.35">
      <c r="A2" s="75" t="s">
        <v>20</v>
      </c>
      <c r="B2" s="75" t="s">
        <v>20</v>
      </c>
      <c r="C2" s="5" t="s">
        <v>7</v>
      </c>
      <c r="D2" s="3" t="s">
        <v>17</v>
      </c>
      <c r="E2" s="82">
        <v>0.1</v>
      </c>
      <c r="F2" s="37">
        <f>(G2*$E$2)/100%</f>
        <v>1.4999999999999999E-2</v>
      </c>
      <c r="G2" s="6">
        <v>0.15</v>
      </c>
      <c r="H2" s="66" t="s">
        <v>88</v>
      </c>
      <c r="I2" s="72" t="s">
        <v>134</v>
      </c>
      <c r="J2" s="146" t="s">
        <v>232</v>
      </c>
      <c r="K2" s="1"/>
    </row>
    <row r="3" spans="1:11" ht="38.25" customHeight="1" thickBot="1" x14ac:dyDescent="0.35">
      <c r="A3" s="75"/>
      <c r="B3" s="75"/>
      <c r="C3" s="5" t="s">
        <v>8</v>
      </c>
      <c r="D3" s="3" t="s">
        <v>17</v>
      </c>
      <c r="E3" s="82"/>
      <c r="F3" s="37">
        <f t="shared" ref="F3:F12" si="0">(G3*$E$2)/100%</f>
        <v>1.0000000000000002E-2</v>
      </c>
      <c r="G3" s="6">
        <v>0.1</v>
      </c>
      <c r="H3" s="67"/>
      <c r="I3" s="73"/>
      <c r="J3" s="157" t="s">
        <v>113</v>
      </c>
      <c r="K3" s="1"/>
    </row>
    <row r="4" spans="1:11" ht="30" customHeight="1" thickBot="1" x14ac:dyDescent="0.35">
      <c r="A4" s="75"/>
      <c r="B4" s="75"/>
      <c r="C4" s="5" t="s">
        <v>9</v>
      </c>
      <c r="D4" s="2" t="s">
        <v>18</v>
      </c>
      <c r="E4" s="82"/>
      <c r="F4" s="37">
        <f t="shared" si="0"/>
        <v>5.000000000000001E-3</v>
      </c>
      <c r="G4" s="6">
        <v>0.05</v>
      </c>
      <c r="H4" s="67"/>
      <c r="I4" s="73"/>
      <c r="J4" s="158"/>
      <c r="K4" s="1"/>
    </row>
    <row r="5" spans="1:11" ht="30" customHeight="1" thickBot="1" x14ac:dyDescent="0.35">
      <c r="A5" s="75"/>
      <c r="B5" s="75"/>
      <c r="C5" s="5" t="s">
        <v>211</v>
      </c>
      <c r="D5" s="2" t="s">
        <v>18</v>
      </c>
      <c r="E5" s="82"/>
      <c r="F5" s="37">
        <v>0.01</v>
      </c>
      <c r="G5" s="6">
        <v>0.1</v>
      </c>
      <c r="H5" s="67"/>
      <c r="I5" s="73"/>
      <c r="J5" s="158"/>
      <c r="K5" s="1"/>
    </row>
    <row r="6" spans="1:11" ht="30" customHeight="1" thickBot="1" x14ac:dyDescent="0.35">
      <c r="A6" s="75"/>
      <c r="B6" s="75"/>
      <c r="C6" s="5" t="s">
        <v>10</v>
      </c>
      <c r="D6" s="2" t="s">
        <v>18</v>
      </c>
      <c r="E6" s="82"/>
      <c r="F6" s="37">
        <v>5.0000000000000001E-3</v>
      </c>
      <c r="G6" s="6">
        <v>0.05</v>
      </c>
      <c r="H6" s="67"/>
      <c r="I6" s="73"/>
      <c r="J6" s="158"/>
      <c r="K6" s="1"/>
    </row>
    <row r="7" spans="1:11" ht="30" customHeight="1" thickBot="1" x14ac:dyDescent="0.35">
      <c r="A7" s="75"/>
      <c r="B7" s="75"/>
      <c r="C7" s="5" t="s">
        <v>11</v>
      </c>
      <c r="D7" s="2" t="s">
        <v>18</v>
      </c>
      <c r="E7" s="82"/>
      <c r="F7" s="37">
        <f t="shared" si="0"/>
        <v>1.4999999999999999E-2</v>
      </c>
      <c r="G7" s="6">
        <v>0.15</v>
      </c>
      <c r="H7" s="68"/>
      <c r="I7" s="73"/>
      <c r="J7" s="159"/>
      <c r="K7" s="1"/>
    </row>
    <row r="8" spans="1:11" ht="50.25" customHeight="1" thickBot="1" x14ac:dyDescent="0.35">
      <c r="A8" s="75"/>
      <c r="B8" s="75"/>
      <c r="C8" s="5" t="s">
        <v>12</v>
      </c>
      <c r="D8" s="3" t="s">
        <v>17</v>
      </c>
      <c r="E8" s="82"/>
      <c r="F8" s="37">
        <f t="shared" si="0"/>
        <v>1.4999999999999999E-2</v>
      </c>
      <c r="G8" s="6">
        <v>0.15</v>
      </c>
      <c r="H8" s="10" t="s">
        <v>94</v>
      </c>
      <c r="I8" s="73"/>
      <c r="J8" s="12" t="s">
        <v>4</v>
      </c>
      <c r="K8" s="1"/>
    </row>
    <row r="9" spans="1:11" ht="30" customHeight="1" thickBot="1" x14ac:dyDescent="0.35">
      <c r="A9" s="75"/>
      <c r="B9" s="75"/>
      <c r="C9" s="5" t="s">
        <v>13</v>
      </c>
      <c r="D9" s="3" t="s">
        <v>17</v>
      </c>
      <c r="E9" s="82"/>
      <c r="F9" s="37">
        <f t="shared" si="0"/>
        <v>1.0000000000000002E-2</v>
      </c>
      <c r="G9" s="6">
        <v>0.1</v>
      </c>
      <c r="H9" s="10" t="s">
        <v>89</v>
      </c>
      <c r="I9" s="73"/>
      <c r="J9" s="146" t="s">
        <v>104</v>
      </c>
      <c r="K9" s="1"/>
    </row>
    <row r="10" spans="1:11" ht="30" customHeight="1" thickBot="1" x14ac:dyDescent="0.35">
      <c r="A10" s="75"/>
      <c r="B10" s="75"/>
      <c r="C10" s="5" t="s">
        <v>14</v>
      </c>
      <c r="D10" s="2" t="s">
        <v>18</v>
      </c>
      <c r="E10" s="82"/>
      <c r="F10" s="37">
        <f t="shared" si="0"/>
        <v>5.000000000000001E-3</v>
      </c>
      <c r="G10" s="6">
        <v>0.05</v>
      </c>
      <c r="H10" s="79" t="s">
        <v>93</v>
      </c>
      <c r="I10" s="73"/>
      <c r="J10" s="12"/>
      <c r="K10" s="1"/>
    </row>
    <row r="11" spans="1:11" ht="74.25" customHeight="1" thickBot="1" x14ac:dyDescent="0.35">
      <c r="A11" s="75"/>
      <c r="B11" s="75"/>
      <c r="C11" s="5" t="s">
        <v>15</v>
      </c>
      <c r="D11" s="2" t="s">
        <v>18</v>
      </c>
      <c r="E11" s="82"/>
      <c r="F11" s="37">
        <f t="shared" si="0"/>
        <v>5.000000000000001E-3</v>
      </c>
      <c r="G11" s="6">
        <v>0.05</v>
      </c>
      <c r="H11" s="79"/>
      <c r="I11" s="160"/>
      <c r="J11" s="12" t="s">
        <v>106</v>
      </c>
      <c r="K11" s="1"/>
    </row>
    <row r="12" spans="1:11" ht="30" customHeight="1" thickBot="1" x14ac:dyDescent="0.35">
      <c r="A12" s="75"/>
      <c r="B12" s="75"/>
      <c r="C12" s="5" t="s">
        <v>16</v>
      </c>
      <c r="D12" s="2" t="s">
        <v>18</v>
      </c>
      <c r="E12" s="82"/>
      <c r="F12" s="37">
        <f t="shared" si="0"/>
        <v>5.000000000000001E-3</v>
      </c>
      <c r="G12" s="6">
        <v>0.05</v>
      </c>
      <c r="H12" s="79"/>
      <c r="I12" s="74"/>
      <c r="J12" s="147" t="s">
        <v>105</v>
      </c>
    </row>
    <row r="13" spans="1:11" ht="30" customHeight="1" thickBot="1" x14ac:dyDescent="0.35">
      <c r="A13" s="75" t="s">
        <v>19</v>
      </c>
      <c r="B13" s="75" t="s">
        <v>19</v>
      </c>
      <c r="C13" s="5" t="s">
        <v>21</v>
      </c>
      <c r="D13" s="3" t="s">
        <v>17</v>
      </c>
      <c r="E13" s="80">
        <v>0.3</v>
      </c>
      <c r="F13" s="37">
        <f>(G13*$E$13)/100%</f>
        <v>0.12</v>
      </c>
      <c r="G13" s="6">
        <v>0.4</v>
      </c>
      <c r="H13" s="66" t="s">
        <v>96</v>
      </c>
      <c r="I13" s="63" t="s">
        <v>135</v>
      </c>
      <c r="J13" s="148" t="s">
        <v>107</v>
      </c>
    </row>
    <row r="14" spans="1:11" ht="30" customHeight="1" thickBot="1" x14ac:dyDescent="0.35">
      <c r="A14" s="75"/>
      <c r="B14" s="75"/>
      <c r="C14" s="69" t="s">
        <v>22</v>
      </c>
      <c r="D14" s="3" t="s">
        <v>17</v>
      </c>
      <c r="E14" s="81"/>
      <c r="F14" s="37">
        <f t="shared" ref="F14:F25" si="1">(G14*$E$13)/100%</f>
        <v>1.2E-2</v>
      </c>
      <c r="G14" s="6">
        <v>0.04</v>
      </c>
      <c r="H14" s="67"/>
      <c r="I14" s="65"/>
      <c r="J14" s="148" t="s">
        <v>108</v>
      </c>
    </row>
    <row r="15" spans="1:11" ht="30" customHeight="1" thickBot="1" x14ac:dyDescent="0.35">
      <c r="A15" s="75"/>
      <c r="B15" s="75"/>
      <c r="C15" s="70"/>
      <c r="D15" s="2" t="s">
        <v>18</v>
      </c>
      <c r="E15" s="81"/>
      <c r="F15" s="37">
        <f t="shared" si="1"/>
        <v>1.2E-2</v>
      </c>
      <c r="G15" s="6">
        <v>0.04</v>
      </c>
      <c r="H15" s="67"/>
      <c r="I15" s="65"/>
      <c r="J15" s="148"/>
    </row>
    <row r="16" spans="1:11" ht="30" customHeight="1" thickBot="1" x14ac:dyDescent="0.35">
      <c r="A16" s="75"/>
      <c r="B16" s="75"/>
      <c r="C16" s="71"/>
      <c r="D16" s="7" t="s">
        <v>136</v>
      </c>
      <c r="E16" s="81"/>
      <c r="F16" s="37">
        <f t="shared" si="1"/>
        <v>6.0000000000000001E-3</v>
      </c>
      <c r="G16" s="6">
        <v>0.02</v>
      </c>
      <c r="H16" s="68"/>
      <c r="I16" s="65"/>
      <c r="J16" s="148"/>
    </row>
    <row r="17" spans="1:10" ht="30" customHeight="1" thickBot="1" x14ac:dyDescent="0.35">
      <c r="A17" s="75"/>
      <c r="B17" s="75"/>
      <c r="C17" s="69" t="s">
        <v>23</v>
      </c>
      <c r="D17" s="3" t="s">
        <v>17</v>
      </c>
      <c r="E17" s="81"/>
      <c r="F17" s="37">
        <f t="shared" si="1"/>
        <v>1.2E-2</v>
      </c>
      <c r="G17" s="6">
        <v>0.04</v>
      </c>
      <c r="H17" s="66" t="s">
        <v>97</v>
      </c>
      <c r="I17" s="65"/>
      <c r="J17" s="148" t="s">
        <v>109</v>
      </c>
    </row>
    <row r="18" spans="1:10" ht="30" customHeight="1" thickBot="1" x14ac:dyDescent="0.35">
      <c r="A18" s="75"/>
      <c r="B18" s="75"/>
      <c r="C18" s="70"/>
      <c r="D18" s="2" t="s">
        <v>18</v>
      </c>
      <c r="E18" s="81"/>
      <c r="F18" s="37">
        <f t="shared" si="1"/>
        <v>1.2E-2</v>
      </c>
      <c r="G18" s="6">
        <v>0.04</v>
      </c>
      <c r="H18" s="67"/>
      <c r="I18" s="65"/>
      <c r="J18" s="148"/>
    </row>
    <row r="19" spans="1:10" ht="30" customHeight="1" thickBot="1" x14ac:dyDescent="0.35">
      <c r="A19" s="75"/>
      <c r="B19" s="75"/>
      <c r="C19" s="71"/>
      <c r="D19" s="7" t="s">
        <v>136</v>
      </c>
      <c r="E19" s="81"/>
      <c r="F19" s="37">
        <f t="shared" si="1"/>
        <v>6.0000000000000001E-3</v>
      </c>
      <c r="G19" s="6">
        <v>0.02</v>
      </c>
      <c r="H19" s="68"/>
      <c r="I19" s="65"/>
      <c r="J19" s="148"/>
    </row>
    <row r="20" spans="1:10" ht="30" customHeight="1" thickBot="1" x14ac:dyDescent="0.35">
      <c r="A20" s="75"/>
      <c r="B20" s="75"/>
      <c r="C20" s="69" t="s">
        <v>24</v>
      </c>
      <c r="D20" s="3" t="s">
        <v>17</v>
      </c>
      <c r="E20" s="81"/>
      <c r="F20" s="37">
        <f t="shared" si="1"/>
        <v>1.2E-2</v>
      </c>
      <c r="G20" s="6">
        <v>0.04</v>
      </c>
      <c r="H20" s="66" t="s">
        <v>98</v>
      </c>
      <c r="I20" s="65"/>
      <c r="J20" s="148" t="s">
        <v>110</v>
      </c>
    </row>
    <row r="21" spans="1:10" ht="30" customHeight="1" thickBot="1" x14ac:dyDescent="0.35">
      <c r="A21" s="75"/>
      <c r="B21" s="75"/>
      <c r="C21" s="70"/>
      <c r="D21" s="2" t="s">
        <v>18</v>
      </c>
      <c r="E21" s="81"/>
      <c r="F21" s="37">
        <v>1.7999999999999999E-2</v>
      </c>
      <c r="G21" s="6">
        <v>0.06</v>
      </c>
      <c r="H21" s="67"/>
      <c r="I21" s="65"/>
      <c r="J21" s="148"/>
    </row>
    <row r="22" spans="1:10" ht="30" customHeight="1" thickBot="1" x14ac:dyDescent="0.35">
      <c r="A22" s="75"/>
      <c r="B22" s="75"/>
      <c r="C22" s="5" t="s">
        <v>25</v>
      </c>
      <c r="D22" s="2" t="s">
        <v>18</v>
      </c>
      <c r="E22" s="81"/>
      <c r="F22" s="37">
        <f t="shared" si="1"/>
        <v>0.03</v>
      </c>
      <c r="G22" s="6">
        <v>0.1</v>
      </c>
      <c r="H22" s="68"/>
      <c r="I22" s="65"/>
      <c r="J22" s="148" t="s">
        <v>111</v>
      </c>
    </row>
    <row r="23" spans="1:10" ht="30" customHeight="1" thickBot="1" x14ac:dyDescent="0.35">
      <c r="A23" s="75"/>
      <c r="B23" s="75"/>
      <c r="C23" s="5" t="s">
        <v>26</v>
      </c>
      <c r="D23" s="2" t="s">
        <v>18</v>
      </c>
      <c r="E23" s="81"/>
      <c r="F23" s="37">
        <f t="shared" si="1"/>
        <v>0.03</v>
      </c>
      <c r="G23" s="6">
        <v>0.1</v>
      </c>
      <c r="H23" s="66" t="s">
        <v>99</v>
      </c>
      <c r="I23" s="65"/>
      <c r="J23" s="149"/>
    </row>
    <row r="24" spans="1:10" ht="30" customHeight="1" thickBot="1" x14ac:dyDescent="0.35">
      <c r="A24" s="75"/>
      <c r="B24" s="75"/>
      <c r="C24" s="5" t="s">
        <v>27</v>
      </c>
      <c r="D24" s="2" t="s">
        <v>18</v>
      </c>
      <c r="E24" s="81"/>
      <c r="F24" s="37">
        <f t="shared" si="1"/>
        <v>1.4999999999999999E-2</v>
      </c>
      <c r="G24" s="6">
        <v>0.05</v>
      </c>
      <c r="H24" s="67"/>
      <c r="I24" s="65"/>
      <c r="J24" s="150"/>
    </row>
    <row r="25" spans="1:10" ht="30" customHeight="1" thickBot="1" x14ac:dyDescent="0.35">
      <c r="A25" s="75"/>
      <c r="B25" s="75"/>
      <c r="C25" s="5" t="s">
        <v>28</v>
      </c>
      <c r="D25" s="2" t="s">
        <v>18</v>
      </c>
      <c r="E25" s="81"/>
      <c r="F25" s="37">
        <f t="shared" si="1"/>
        <v>1.4999999999999999E-2</v>
      </c>
      <c r="G25" s="6">
        <v>0.05</v>
      </c>
      <c r="H25" s="68"/>
      <c r="I25" s="65"/>
      <c r="J25" s="151"/>
    </row>
    <row r="26" spans="1:10" ht="30" customHeight="1" thickBot="1" x14ac:dyDescent="0.35">
      <c r="A26" s="75" t="s">
        <v>29</v>
      </c>
      <c r="B26" s="75" t="s">
        <v>29</v>
      </c>
      <c r="C26" s="5" t="s">
        <v>30</v>
      </c>
      <c r="D26" s="2" t="s">
        <v>18</v>
      </c>
      <c r="E26" s="80">
        <v>0.05</v>
      </c>
      <c r="F26" s="37">
        <f>(G26*$E$26)/100%</f>
        <v>2.5000000000000005E-3</v>
      </c>
      <c r="G26" s="6">
        <v>0.05</v>
      </c>
      <c r="H26" s="66" t="s">
        <v>100</v>
      </c>
      <c r="I26" s="65"/>
      <c r="J26" s="149"/>
    </row>
    <row r="27" spans="1:10" ht="30" customHeight="1" thickBot="1" x14ac:dyDescent="0.35">
      <c r="A27" s="75"/>
      <c r="B27" s="75"/>
      <c r="C27" s="5" t="s">
        <v>31</v>
      </c>
      <c r="D27" s="2" t="s">
        <v>18</v>
      </c>
      <c r="E27" s="81"/>
      <c r="F27" s="37">
        <f t="shared" ref="F27:F36" si="2">(G27*$E$26)/100%</f>
        <v>7.4999999999999997E-3</v>
      </c>
      <c r="G27" s="6">
        <v>0.15</v>
      </c>
      <c r="H27" s="67"/>
      <c r="I27" s="65"/>
      <c r="J27" s="150"/>
    </row>
    <row r="28" spans="1:10" ht="30" customHeight="1" thickBot="1" x14ac:dyDescent="0.35">
      <c r="A28" s="75"/>
      <c r="B28" s="75"/>
      <c r="C28" s="5" t="s">
        <v>32</v>
      </c>
      <c r="D28" s="2" t="s">
        <v>18</v>
      </c>
      <c r="E28" s="81"/>
      <c r="F28" s="37">
        <f t="shared" si="2"/>
        <v>2.5000000000000005E-3</v>
      </c>
      <c r="G28" s="6">
        <v>0.05</v>
      </c>
      <c r="H28" s="67"/>
      <c r="I28" s="65"/>
      <c r="J28" s="150"/>
    </row>
    <row r="29" spans="1:10" ht="66" customHeight="1" thickBot="1" x14ac:dyDescent="0.35">
      <c r="A29" s="75"/>
      <c r="B29" s="75"/>
      <c r="C29" s="69" t="s">
        <v>33</v>
      </c>
      <c r="D29" s="3" t="s">
        <v>17</v>
      </c>
      <c r="E29" s="81"/>
      <c r="F29" s="37">
        <f t="shared" si="2"/>
        <v>4.0000000000000001E-3</v>
      </c>
      <c r="G29" s="6">
        <v>0.08</v>
      </c>
      <c r="H29" s="67"/>
      <c r="I29" s="65"/>
      <c r="J29" s="161" t="s">
        <v>233</v>
      </c>
    </row>
    <row r="30" spans="1:10" ht="51" customHeight="1" thickBot="1" x14ac:dyDescent="0.35">
      <c r="A30" s="75"/>
      <c r="B30" s="75"/>
      <c r="C30" s="70"/>
      <c r="D30" s="2" t="s">
        <v>18</v>
      </c>
      <c r="E30" s="81"/>
      <c r="F30" s="37">
        <v>6.0000000000000001E-3</v>
      </c>
      <c r="G30" s="6">
        <v>0.12</v>
      </c>
      <c r="H30" s="67"/>
      <c r="I30" s="65"/>
      <c r="J30" s="144"/>
    </row>
    <row r="31" spans="1:10" ht="65.25" customHeight="1" thickBot="1" x14ac:dyDescent="0.35">
      <c r="A31" s="75"/>
      <c r="B31" s="75"/>
      <c r="C31" s="69" t="s">
        <v>34</v>
      </c>
      <c r="D31" s="3" t="s">
        <v>17</v>
      </c>
      <c r="E31" s="81"/>
      <c r="F31" s="37">
        <f t="shared" si="2"/>
        <v>2.5000000000000005E-3</v>
      </c>
      <c r="G31" s="6">
        <v>0.05</v>
      </c>
      <c r="H31" s="67"/>
      <c r="I31" s="65"/>
      <c r="J31" s="143" t="s">
        <v>112</v>
      </c>
    </row>
    <row r="32" spans="1:10" ht="65.25" customHeight="1" thickBot="1" x14ac:dyDescent="0.35">
      <c r="A32" s="75"/>
      <c r="B32" s="75"/>
      <c r="C32" s="71"/>
      <c r="D32" s="2" t="s">
        <v>18</v>
      </c>
      <c r="E32" s="81"/>
      <c r="F32" s="37">
        <f t="shared" si="2"/>
        <v>2.5000000000000005E-3</v>
      </c>
      <c r="G32" s="6">
        <v>0.05</v>
      </c>
      <c r="H32" s="67"/>
      <c r="I32" s="65"/>
      <c r="J32" s="143"/>
    </row>
    <row r="33" spans="1:10" ht="30" customHeight="1" thickBot="1" x14ac:dyDescent="0.35">
      <c r="A33" s="75"/>
      <c r="B33" s="75"/>
      <c r="C33" s="5" t="s">
        <v>26</v>
      </c>
      <c r="D33" s="2" t="s">
        <v>18</v>
      </c>
      <c r="E33" s="81"/>
      <c r="F33" s="37">
        <f t="shared" si="2"/>
        <v>5.000000000000001E-3</v>
      </c>
      <c r="G33" s="6">
        <v>0.1</v>
      </c>
      <c r="H33" s="67"/>
      <c r="I33" s="65"/>
      <c r="J33" s="143"/>
    </row>
    <row r="34" spans="1:10" ht="30" customHeight="1" thickBot="1" x14ac:dyDescent="0.35">
      <c r="A34" s="75"/>
      <c r="B34" s="75"/>
      <c r="C34" s="5" t="s">
        <v>35</v>
      </c>
      <c r="D34" s="2" t="s">
        <v>18</v>
      </c>
      <c r="E34" s="81"/>
      <c r="F34" s="37">
        <f t="shared" si="2"/>
        <v>1.0000000000000002E-2</v>
      </c>
      <c r="G34" s="6">
        <v>0.2</v>
      </c>
      <c r="H34" s="67"/>
      <c r="I34" s="65"/>
      <c r="J34" s="143"/>
    </row>
    <row r="35" spans="1:10" ht="30" customHeight="1" thickBot="1" x14ac:dyDescent="0.35">
      <c r="A35" s="75"/>
      <c r="B35" s="75"/>
      <c r="C35" s="5" t="s">
        <v>36</v>
      </c>
      <c r="D35" s="2" t="s">
        <v>18</v>
      </c>
      <c r="E35" s="81"/>
      <c r="F35" s="37">
        <f t="shared" si="2"/>
        <v>2.5000000000000005E-3</v>
      </c>
      <c r="G35" s="6">
        <v>0.05</v>
      </c>
      <c r="H35" s="67"/>
      <c r="I35" s="65"/>
      <c r="J35" s="143"/>
    </row>
    <row r="36" spans="1:10" ht="30" customHeight="1" thickBot="1" x14ac:dyDescent="0.35">
      <c r="A36" s="75"/>
      <c r="B36" s="75"/>
      <c r="C36" s="5" t="s">
        <v>37</v>
      </c>
      <c r="D36" s="2" t="s">
        <v>18</v>
      </c>
      <c r="E36" s="81"/>
      <c r="F36" s="37">
        <f t="shared" si="2"/>
        <v>5.000000000000001E-3</v>
      </c>
      <c r="G36" s="6">
        <v>0.1</v>
      </c>
      <c r="H36" s="68"/>
      <c r="I36" s="64"/>
      <c r="J36" s="144"/>
    </row>
    <row r="37" spans="1:10" ht="45.75" customHeight="1" thickBot="1" x14ac:dyDescent="0.35">
      <c r="A37" s="75" t="s">
        <v>47</v>
      </c>
      <c r="B37" s="75" t="s">
        <v>47</v>
      </c>
      <c r="C37" s="5" t="s">
        <v>38</v>
      </c>
      <c r="D37" s="3" t="s">
        <v>17</v>
      </c>
      <c r="E37" s="80">
        <v>0.1</v>
      </c>
      <c r="F37" s="37">
        <f>(G37*$E$37)/100%</f>
        <v>1.0000000000000002E-2</v>
      </c>
      <c r="G37" s="6">
        <v>0.1</v>
      </c>
      <c r="H37" s="66" t="s">
        <v>95</v>
      </c>
      <c r="I37" s="72" t="s">
        <v>134</v>
      </c>
      <c r="J37" s="162" t="s">
        <v>118</v>
      </c>
    </row>
    <row r="38" spans="1:10" ht="82.2" customHeight="1" thickBot="1" x14ac:dyDescent="0.35">
      <c r="A38" s="75"/>
      <c r="B38" s="75"/>
      <c r="C38" s="5" t="s">
        <v>39</v>
      </c>
      <c r="D38" s="3" t="s">
        <v>17</v>
      </c>
      <c r="E38" s="81"/>
      <c r="F38" s="37">
        <f t="shared" ref="F38:F46" si="3">(G38*$E$37)/100%</f>
        <v>2.0000000000000004E-2</v>
      </c>
      <c r="G38" s="6">
        <v>0.2</v>
      </c>
      <c r="H38" s="67"/>
      <c r="I38" s="73"/>
      <c r="J38" s="163" t="s">
        <v>114</v>
      </c>
    </row>
    <row r="39" spans="1:10" ht="30" customHeight="1" thickBot="1" x14ac:dyDescent="0.35">
      <c r="A39" s="75"/>
      <c r="B39" s="75"/>
      <c r="C39" s="5" t="s">
        <v>40</v>
      </c>
      <c r="D39" s="2" t="s">
        <v>18</v>
      </c>
      <c r="E39" s="81"/>
      <c r="F39" s="37">
        <f t="shared" si="3"/>
        <v>1.0000000000000002E-2</v>
      </c>
      <c r="G39" s="6">
        <v>0.1</v>
      </c>
      <c r="H39" s="67"/>
      <c r="I39" s="73"/>
      <c r="J39" s="152"/>
    </row>
    <row r="40" spans="1:10" ht="30" customHeight="1" thickBot="1" x14ac:dyDescent="0.35">
      <c r="A40" s="75"/>
      <c r="B40" s="75"/>
      <c r="C40" s="5" t="s">
        <v>41</v>
      </c>
      <c r="D40" s="2" t="s">
        <v>18</v>
      </c>
      <c r="E40" s="81"/>
      <c r="F40" s="37">
        <f t="shared" si="3"/>
        <v>5.000000000000001E-3</v>
      </c>
      <c r="G40" s="6">
        <v>0.05</v>
      </c>
      <c r="H40" s="67"/>
      <c r="I40" s="73"/>
      <c r="J40" s="152"/>
    </row>
    <row r="41" spans="1:10" ht="43.5" customHeight="1" thickBot="1" x14ac:dyDescent="0.35">
      <c r="A41" s="75"/>
      <c r="B41" s="75"/>
      <c r="C41" s="5" t="s">
        <v>42</v>
      </c>
      <c r="D41" s="2" t="s">
        <v>18</v>
      </c>
      <c r="E41" s="81"/>
      <c r="F41" s="37">
        <f t="shared" si="3"/>
        <v>1.4999999999999999E-2</v>
      </c>
      <c r="G41" s="6">
        <v>0.15</v>
      </c>
      <c r="H41" s="67"/>
      <c r="I41" s="73"/>
      <c r="J41" s="153" t="s">
        <v>115</v>
      </c>
    </row>
    <row r="42" spans="1:10" ht="38.25" customHeight="1" thickBot="1" x14ac:dyDescent="0.35">
      <c r="A42" s="75"/>
      <c r="B42" s="75"/>
      <c r="C42" s="5" t="s">
        <v>43</v>
      </c>
      <c r="D42" s="2" t="s">
        <v>18</v>
      </c>
      <c r="E42" s="81"/>
      <c r="F42" s="37">
        <f t="shared" si="3"/>
        <v>1.4999999999999999E-2</v>
      </c>
      <c r="G42" s="6">
        <v>0.15</v>
      </c>
      <c r="H42" s="67"/>
      <c r="I42" s="73"/>
      <c r="J42" s="153" t="s">
        <v>116</v>
      </c>
    </row>
    <row r="43" spans="1:10" ht="30" customHeight="1" thickBot="1" x14ac:dyDescent="0.35">
      <c r="A43" s="75"/>
      <c r="B43" s="75"/>
      <c r="C43" s="5" t="s">
        <v>44</v>
      </c>
      <c r="D43" s="3" t="s">
        <v>17</v>
      </c>
      <c r="E43" s="81"/>
      <c r="F43" s="37">
        <f t="shared" si="3"/>
        <v>1.0000000000000002E-2</v>
      </c>
      <c r="G43" s="6">
        <v>0.1</v>
      </c>
      <c r="H43" s="67"/>
      <c r="I43" s="73"/>
      <c r="J43" s="153" t="s">
        <v>117</v>
      </c>
    </row>
    <row r="44" spans="1:10" ht="30" customHeight="1" thickBot="1" x14ac:dyDescent="0.35">
      <c r="A44" s="75"/>
      <c r="B44" s="75"/>
      <c r="C44" s="5" t="s">
        <v>45</v>
      </c>
      <c r="D44" s="2" t="s">
        <v>18</v>
      </c>
      <c r="E44" s="81"/>
      <c r="F44" s="37">
        <f t="shared" si="3"/>
        <v>5.000000000000001E-3</v>
      </c>
      <c r="G44" s="6">
        <v>0.05</v>
      </c>
      <c r="H44" s="67"/>
      <c r="I44" s="73"/>
      <c r="J44" s="152"/>
    </row>
    <row r="45" spans="1:10" ht="30" customHeight="1" thickBot="1" x14ac:dyDescent="0.35">
      <c r="A45" s="75"/>
      <c r="B45" s="75"/>
      <c r="C45" s="5" t="s">
        <v>37</v>
      </c>
      <c r="D45" s="2" t="s">
        <v>18</v>
      </c>
      <c r="E45" s="81"/>
      <c r="F45" s="37">
        <f t="shared" si="3"/>
        <v>5.000000000000001E-3</v>
      </c>
      <c r="G45" s="6">
        <v>0.05</v>
      </c>
      <c r="H45" s="67"/>
      <c r="I45" s="73"/>
      <c r="J45" s="152"/>
    </row>
    <row r="46" spans="1:10" ht="30" customHeight="1" thickBot="1" x14ac:dyDescent="0.35">
      <c r="A46" s="75"/>
      <c r="B46" s="75"/>
      <c r="C46" s="5" t="s">
        <v>46</v>
      </c>
      <c r="D46" s="2" t="s">
        <v>18</v>
      </c>
      <c r="E46" s="81"/>
      <c r="F46" s="37">
        <f t="shared" si="3"/>
        <v>5.000000000000001E-3</v>
      </c>
      <c r="G46" s="6">
        <v>0.05</v>
      </c>
      <c r="H46" s="68"/>
      <c r="I46" s="74"/>
      <c r="J46" s="154"/>
    </row>
    <row r="47" spans="1:10" ht="57.75" customHeight="1" thickBot="1" x14ac:dyDescent="0.35">
      <c r="A47" s="75" t="s">
        <v>48</v>
      </c>
      <c r="B47" s="75" t="s">
        <v>48</v>
      </c>
      <c r="C47" s="5" t="s">
        <v>49</v>
      </c>
      <c r="D47" s="3" t="s">
        <v>17</v>
      </c>
      <c r="E47" s="80">
        <v>0.05</v>
      </c>
      <c r="F47" s="37">
        <f>(G47*$E$47)/100%</f>
        <v>1.0000000000000002E-2</v>
      </c>
      <c r="G47" s="6">
        <v>0.2</v>
      </c>
      <c r="H47" s="66" t="s">
        <v>101</v>
      </c>
      <c r="I47" s="63" t="s">
        <v>135</v>
      </c>
      <c r="J47" s="153" t="s">
        <v>119</v>
      </c>
    </row>
    <row r="48" spans="1:10" ht="30" customHeight="1" thickBot="1" x14ac:dyDescent="0.35">
      <c r="A48" s="75"/>
      <c r="B48" s="75"/>
      <c r="C48" s="5" t="s">
        <v>50</v>
      </c>
      <c r="D48" s="2" t="s">
        <v>18</v>
      </c>
      <c r="E48" s="81"/>
      <c r="F48" s="37">
        <f t="shared" ref="F48:F55" si="4">(G48*$E$47)/100%</f>
        <v>5.000000000000001E-3</v>
      </c>
      <c r="G48" s="6">
        <v>0.1</v>
      </c>
      <c r="H48" s="67"/>
      <c r="I48" s="65"/>
      <c r="J48" s="152"/>
    </row>
    <row r="49" spans="1:10" ht="41.25" customHeight="1" thickBot="1" x14ac:dyDescent="0.35">
      <c r="A49" s="75"/>
      <c r="B49" s="75"/>
      <c r="C49" s="5" t="s">
        <v>51</v>
      </c>
      <c r="D49" s="3" t="s">
        <v>17</v>
      </c>
      <c r="E49" s="81"/>
      <c r="F49" s="37">
        <f t="shared" si="4"/>
        <v>1.0000000000000002E-2</v>
      </c>
      <c r="G49" s="6">
        <v>0.2</v>
      </c>
      <c r="H49" s="67"/>
      <c r="I49" s="65"/>
      <c r="J49" s="153" t="s">
        <v>124</v>
      </c>
    </row>
    <row r="50" spans="1:10" ht="41.25" customHeight="1" thickBot="1" x14ac:dyDescent="0.35">
      <c r="A50" s="75"/>
      <c r="B50" s="75"/>
      <c r="C50" s="5" t="s">
        <v>52</v>
      </c>
      <c r="D50" s="3" t="s">
        <v>17</v>
      </c>
      <c r="E50" s="81"/>
      <c r="F50" s="37">
        <f t="shared" si="4"/>
        <v>6.2500000000000003E-3</v>
      </c>
      <c r="G50" s="6">
        <v>0.125</v>
      </c>
      <c r="H50" s="67"/>
      <c r="I50" s="65"/>
      <c r="J50" s="153"/>
    </row>
    <row r="51" spans="1:10" ht="30" customHeight="1" thickBot="1" x14ac:dyDescent="0.35">
      <c r="A51" s="75"/>
      <c r="B51" s="75"/>
      <c r="C51" s="5" t="s">
        <v>52</v>
      </c>
      <c r="D51" s="2" t="s">
        <v>18</v>
      </c>
      <c r="E51" s="81"/>
      <c r="F51" s="37">
        <f t="shared" si="4"/>
        <v>1.2500000000000002E-3</v>
      </c>
      <c r="G51" s="6">
        <v>2.5000000000000001E-2</v>
      </c>
      <c r="H51" s="67"/>
      <c r="I51" s="65"/>
      <c r="J51" s="153" t="s">
        <v>123</v>
      </c>
    </row>
    <row r="52" spans="1:10" ht="30" customHeight="1" thickBot="1" x14ac:dyDescent="0.35">
      <c r="A52" s="75"/>
      <c r="B52" s="75"/>
      <c r="C52" s="5" t="s">
        <v>53</v>
      </c>
      <c r="D52" s="2" t="s">
        <v>18</v>
      </c>
      <c r="E52" s="81"/>
      <c r="F52" s="37">
        <f t="shared" si="4"/>
        <v>5.000000000000001E-3</v>
      </c>
      <c r="G52" s="6">
        <v>0.1</v>
      </c>
      <c r="H52" s="67"/>
      <c r="I52" s="65"/>
      <c r="J52" s="152" t="s">
        <v>120</v>
      </c>
    </row>
    <row r="53" spans="1:10" ht="30" customHeight="1" thickBot="1" x14ac:dyDescent="0.35">
      <c r="A53" s="75"/>
      <c r="B53" s="75"/>
      <c r="C53" s="5" t="s">
        <v>54</v>
      </c>
      <c r="D53" s="2" t="s">
        <v>18</v>
      </c>
      <c r="E53" s="81"/>
      <c r="F53" s="37">
        <f t="shared" si="4"/>
        <v>5.000000000000001E-3</v>
      </c>
      <c r="G53" s="6">
        <v>0.1</v>
      </c>
      <c r="H53" s="67"/>
      <c r="I53" s="65"/>
      <c r="J53" s="152" t="s">
        <v>121</v>
      </c>
    </row>
    <row r="54" spans="1:10" ht="30" customHeight="1" thickBot="1" x14ac:dyDescent="0.35">
      <c r="A54" s="75"/>
      <c r="B54" s="75"/>
      <c r="C54" s="5" t="s">
        <v>55</v>
      </c>
      <c r="D54" s="3" t="s">
        <v>17</v>
      </c>
      <c r="E54" s="81"/>
      <c r="F54" s="37">
        <f t="shared" si="4"/>
        <v>5.000000000000001E-3</v>
      </c>
      <c r="G54" s="6">
        <v>0.1</v>
      </c>
      <c r="H54" s="67"/>
      <c r="I54" s="65"/>
      <c r="J54" s="152" t="s">
        <v>122</v>
      </c>
    </row>
    <row r="55" spans="1:10" ht="30" customHeight="1" thickBot="1" x14ac:dyDescent="0.35">
      <c r="A55" s="75"/>
      <c r="B55" s="75"/>
      <c r="C55" s="5" t="s">
        <v>56</v>
      </c>
      <c r="D55" s="2" t="s">
        <v>18</v>
      </c>
      <c r="E55" s="81"/>
      <c r="F55" s="37">
        <f t="shared" si="4"/>
        <v>2.5000000000000005E-3</v>
      </c>
      <c r="G55" s="6">
        <v>0.05</v>
      </c>
      <c r="H55" s="68"/>
      <c r="I55" s="65"/>
      <c r="J55" s="154"/>
    </row>
    <row r="56" spans="1:10" ht="30" customHeight="1" thickBot="1" x14ac:dyDescent="0.35">
      <c r="A56" s="75" t="s">
        <v>66</v>
      </c>
      <c r="B56" s="75" t="s">
        <v>66</v>
      </c>
      <c r="C56" s="5" t="s">
        <v>57</v>
      </c>
      <c r="D56" s="3" t="s">
        <v>17</v>
      </c>
      <c r="E56" s="80">
        <v>0.05</v>
      </c>
      <c r="F56" s="37">
        <f>(G56*$E$56)/100%</f>
        <v>5.000000000000001E-3</v>
      </c>
      <c r="G56" s="6">
        <v>0.1</v>
      </c>
      <c r="H56" s="66" t="s">
        <v>102</v>
      </c>
      <c r="I56" s="65"/>
      <c r="J56" s="148" t="s">
        <v>127</v>
      </c>
    </row>
    <row r="57" spans="1:10" ht="30" customHeight="1" thickBot="1" x14ac:dyDescent="0.35">
      <c r="A57" s="75"/>
      <c r="B57" s="75"/>
      <c r="C57" s="5" t="s">
        <v>58</v>
      </c>
      <c r="D57" s="3" t="s">
        <v>17</v>
      </c>
      <c r="E57" s="81"/>
      <c r="F57" s="37">
        <f t="shared" ref="F57:F65" si="5">(G57*$E$56)/100%</f>
        <v>5.000000000000001E-3</v>
      </c>
      <c r="G57" s="6">
        <v>0.1</v>
      </c>
      <c r="H57" s="67"/>
      <c r="I57" s="65"/>
      <c r="J57" s="152" t="s">
        <v>125</v>
      </c>
    </row>
    <row r="58" spans="1:10" ht="45" customHeight="1" thickBot="1" x14ac:dyDescent="0.35">
      <c r="A58" s="75"/>
      <c r="B58" s="75"/>
      <c r="C58" s="5" t="s">
        <v>59</v>
      </c>
      <c r="D58" s="3" t="s">
        <v>17</v>
      </c>
      <c r="E58" s="81"/>
      <c r="F58" s="37">
        <f t="shared" si="5"/>
        <v>5.000000000000001E-3</v>
      </c>
      <c r="G58" s="6">
        <v>0.1</v>
      </c>
      <c r="H58" s="68"/>
      <c r="I58" s="65"/>
      <c r="J58" s="155" t="s">
        <v>126</v>
      </c>
    </row>
    <row r="59" spans="1:10" ht="70.5" customHeight="1" thickBot="1" x14ac:dyDescent="0.35">
      <c r="A59" s="75"/>
      <c r="B59" s="75"/>
      <c r="C59" s="69" t="s">
        <v>60</v>
      </c>
      <c r="D59" s="3" t="s">
        <v>17</v>
      </c>
      <c r="E59" s="81"/>
      <c r="F59" s="37">
        <f t="shared" si="5"/>
        <v>5.000000000000001E-3</v>
      </c>
      <c r="G59" s="6">
        <v>0.1</v>
      </c>
      <c r="H59" s="66" t="s">
        <v>103</v>
      </c>
      <c r="I59" s="65"/>
      <c r="J59" s="153" t="s">
        <v>129</v>
      </c>
    </row>
    <row r="60" spans="1:10" ht="70.5" customHeight="1" thickBot="1" x14ac:dyDescent="0.35">
      <c r="A60" s="75"/>
      <c r="B60" s="75"/>
      <c r="C60" s="71"/>
      <c r="D60" s="4" t="s">
        <v>136</v>
      </c>
      <c r="E60" s="81"/>
      <c r="F60" s="37">
        <f t="shared" si="5"/>
        <v>2.5000000000000005E-3</v>
      </c>
      <c r="G60" s="6">
        <v>0.05</v>
      </c>
      <c r="H60" s="67"/>
      <c r="I60" s="65"/>
      <c r="J60" s="153"/>
    </row>
    <row r="61" spans="1:10" ht="58.5" customHeight="1" thickBot="1" x14ac:dyDescent="0.35">
      <c r="A61" s="75"/>
      <c r="B61" s="75"/>
      <c r="C61" s="5" t="s">
        <v>61</v>
      </c>
      <c r="D61" s="3" t="s">
        <v>17</v>
      </c>
      <c r="E61" s="81"/>
      <c r="F61" s="37">
        <f t="shared" si="5"/>
        <v>7.4999999999999997E-3</v>
      </c>
      <c r="G61" s="6">
        <v>0.15</v>
      </c>
      <c r="H61" s="67"/>
      <c r="I61" s="65"/>
      <c r="J61" s="153" t="s">
        <v>130</v>
      </c>
    </row>
    <row r="62" spans="1:10" ht="30" customHeight="1" thickBot="1" x14ac:dyDescent="0.35">
      <c r="A62" s="75"/>
      <c r="B62" s="75"/>
      <c r="C62" s="5" t="s">
        <v>62</v>
      </c>
      <c r="D62" s="3" t="s">
        <v>17</v>
      </c>
      <c r="E62" s="81"/>
      <c r="F62" s="37">
        <f t="shared" si="5"/>
        <v>7.4999999999999997E-3</v>
      </c>
      <c r="G62" s="6">
        <v>0.15</v>
      </c>
      <c r="H62" s="67"/>
      <c r="I62" s="65"/>
      <c r="J62" s="152"/>
    </row>
    <row r="63" spans="1:10" ht="30" customHeight="1" thickBot="1" x14ac:dyDescent="0.35">
      <c r="A63" s="75"/>
      <c r="B63" s="75"/>
      <c r="C63" s="5" t="s">
        <v>63</v>
      </c>
      <c r="D63" s="3" t="s">
        <v>17</v>
      </c>
      <c r="E63" s="81"/>
      <c r="F63" s="37">
        <f t="shared" si="5"/>
        <v>5.000000000000001E-3</v>
      </c>
      <c r="G63" s="6">
        <v>0.1</v>
      </c>
      <c r="H63" s="67"/>
      <c r="I63" s="65"/>
      <c r="J63" s="152" t="s">
        <v>128</v>
      </c>
    </row>
    <row r="64" spans="1:10" ht="30" customHeight="1" thickBot="1" x14ac:dyDescent="0.35">
      <c r="A64" s="75"/>
      <c r="B64" s="75"/>
      <c r="C64" s="5" t="s">
        <v>64</v>
      </c>
      <c r="D64" s="3" t="s">
        <v>17</v>
      </c>
      <c r="E64" s="81"/>
      <c r="F64" s="37">
        <f t="shared" si="5"/>
        <v>5.000000000000001E-3</v>
      </c>
      <c r="G64" s="6">
        <v>0.1</v>
      </c>
      <c r="H64" s="67"/>
      <c r="I64" s="65"/>
      <c r="J64" s="152" t="s">
        <v>131</v>
      </c>
    </row>
    <row r="65" spans="1:10" ht="30" customHeight="1" thickBot="1" x14ac:dyDescent="0.35">
      <c r="A65" s="75"/>
      <c r="B65" s="75"/>
      <c r="C65" s="5" t="s">
        <v>65</v>
      </c>
      <c r="D65" s="3" t="s">
        <v>17</v>
      </c>
      <c r="E65" s="81"/>
      <c r="F65" s="37">
        <f t="shared" si="5"/>
        <v>2.5000000000000005E-3</v>
      </c>
      <c r="G65" s="6">
        <v>0.05</v>
      </c>
      <c r="H65" s="68"/>
      <c r="I65" s="64"/>
      <c r="J65" s="154"/>
    </row>
    <row r="66" spans="1:10" ht="216" customHeight="1" thickBot="1" x14ac:dyDescent="0.35">
      <c r="A66" s="75" t="s">
        <v>74</v>
      </c>
      <c r="B66" s="75" t="s">
        <v>74</v>
      </c>
      <c r="C66" s="5" t="s">
        <v>67</v>
      </c>
      <c r="D66" s="3" t="s">
        <v>17</v>
      </c>
      <c r="E66" s="80">
        <v>0.2</v>
      </c>
      <c r="F66" s="37">
        <f>(G66*$E$66)/100%</f>
        <v>4.0000000000000008E-2</v>
      </c>
      <c r="G66" s="6">
        <v>0.2</v>
      </c>
      <c r="H66" s="66" t="s">
        <v>92</v>
      </c>
      <c r="I66" s="72" t="s">
        <v>134</v>
      </c>
      <c r="J66" s="156" t="s">
        <v>226</v>
      </c>
    </row>
    <row r="67" spans="1:10" ht="30" customHeight="1" thickBot="1" x14ac:dyDescent="0.35">
      <c r="A67" s="75"/>
      <c r="B67" s="75"/>
      <c r="C67" s="69" t="s">
        <v>68</v>
      </c>
      <c r="D67" s="3" t="s">
        <v>17</v>
      </c>
      <c r="E67" s="81"/>
      <c r="F67" s="37">
        <f t="shared" ref="F67:F75" si="6">(G67*$E$66)/100%</f>
        <v>1.6E-2</v>
      </c>
      <c r="G67" s="6">
        <v>0.08</v>
      </c>
      <c r="H67" s="67"/>
      <c r="I67" s="73"/>
      <c r="J67" s="152" t="s">
        <v>223</v>
      </c>
    </row>
    <row r="68" spans="1:10" ht="30" customHeight="1" thickBot="1" x14ac:dyDescent="0.35">
      <c r="A68" s="75"/>
      <c r="B68" s="75"/>
      <c r="C68" s="71"/>
      <c r="D68" s="4" t="s">
        <v>136</v>
      </c>
      <c r="E68" s="81"/>
      <c r="F68" s="37">
        <f t="shared" si="6"/>
        <v>4.0000000000000001E-3</v>
      </c>
      <c r="G68" s="6">
        <v>0.02</v>
      </c>
      <c r="H68" s="67"/>
      <c r="I68" s="73"/>
      <c r="J68" s="152"/>
    </row>
    <row r="69" spans="1:10" ht="30" customHeight="1" thickBot="1" x14ac:dyDescent="0.35">
      <c r="A69" s="75"/>
      <c r="B69" s="75"/>
      <c r="C69" s="5" t="s">
        <v>69</v>
      </c>
      <c r="D69" s="3" t="s">
        <v>17</v>
      </c>
      <c r="E69" s="81"/>
      <c r="F69" s="37">
        <f t="shared" si="6"/>
        <v>4.0000000000000008E-2</v>
      </c>
      <c r="G69" s="6">
        <v>0.2</v>
      </c>
      <c r="H69" s="67"/>
      <c r="I69" s="73"/>
      <c r="J69" s="152" t="s">
        <v>224</v>
      </c>
    </row>
    <row r="70" spans="1:10" ht="30" customHeight="1" thickBot="1" x14ac:dyDescent="0.35">
      <c r="A70" s="75"/>
      <c r="B70" s="75"/>
      <c r="C70" s="5" t="s">
        <v>70</v>
      </c>
      <c r="D70" s="3" t="s">
        <v>17</v>
      </c>
      <c r="E70" s="81"/>
      <c r="F70" s="37">
        <f t="shared" si="6"/>
        <v>2.0000000000000004E-2</v>
      </c>
      <c r="G70" s="6">
        <v>0.1</v>
      </c>
      <c r="H70" s="67"/>
      <c r="I70" s="73"/>
      <c r="J70" s="152" t="s">
        <v>227</v>
      </c>
    </row>
    <row r="71" spans="1:10" ht="30" customHeight="1" thickBot="1" x14ac:dyDescent="0.35">
      <c r="A71" s="75"/>
      <c r="B71" s="75"/>
      <c r="C71" s="141" t="s">
        <v>71</v>
      </c>
      <c r="D71" s="3" t="s">
        <v>17</v>
      </c>
      <c r="E71" s="81"/>
      <c r="F71" s="37">
        <f t="shared" si="6"/>
        <v>2.0000000000000004E-2</v>
      </c>
      <c r="G71" s="6">
        <v>0.1</v>
      </c>
      <c r="H71" s="67"/>
      <c r="I71" s="73"/>
      <c r="J71" s="152" t="s">
        <v>225</v>
      </c>
    </row>
    <row r="72" spans="1:10" ht="30" customHeight="1" thickBot="1" x14ac:dyDescent="0.35">
      <c r="A72" s="75"/>
      <c r="B72" s="75"/>
      <c r="C72" s="142"/>
      <c r="D72" s="4" t="s">
        <v>136</v>
      </c>
      <c r="E72" s="81"/>
      <c r="F72" s="37">
        <f t="shared" si="6"/>
        <v>1.0000000000000002E-2</v>
      </c>
      <c r="G72" s="6">
        <v>0.05</v>
      </c>
      <c r="H72" s="67"/>
      <c r="I72" s="73"/>
      <c r="J72" s="152" t="s">
        <v>231</v>
      </c>
    </row>
    <row r="73" spans="1:10" ht="30" customHeight="1" thickBot="1" x14ac:dyDescent="0.35">
      <c r="A73" s="75"/>
      <c r="B73" s="75"/>
      <c r="C73" s="69" t="s">
        <v>72</v>
      </c>
      <c r="D73" s="3" t="s">
        <v>17</v>
      </c>
      <c r="E73" s="81"/>
      <c r="F73" s="37">
        <f t="shared" si="6"/>
        <v>2.0000000000000004E-2</v>
      </c>
      <c r="G73" s="6">
        <v>0.1</v>
      </c>
      <c r="H73" s="67"/>
      <c r="I73" s="73"/>
      <c r="J73" s="152" t="s">
        <v>228</v>
      </c>
    </row>
    <row r="74" spans="1:10" ht="30" customHeight="1" thickBot="1" x14ac:dyDescent="0.35">
      <c r="A74" s="75"/>
      <c r="B74" s="75"/>
      <c r="C74" s="71"/>
      <c r="D74" s="4" t="s">
        <v>136</v>
      </c>
      <c r="E74" s="81"/>
      <c r="F74" s="37">
        <f t="shared" si="6"/>
        <v>1.0000000000000002E-2</v>
      </c>
      <c r="G74" s="6">
        <v>0.05</v>
      </c>
      <c r="H74" s="67"/>
      <c r="I74" s="73"/>
      <c r="J74" s="152" t="s">
        <v>230</v>
      </c>
    </row>
    <row r="75" spans="1:10" ht="30" customHeight="1" thickBot="1" x14ac:dyDescent="0.35">
      <c r="A75" s="75"/>
      <c r="B75" s="75"/>
      <c r="C75" s="5" t="s">
        <v>73</v>
      </c>
      <c r="D75" s="3" t="s">
        <v>17</v>
      </c>
      <c r="E75" s="81"/>
      <c r="F75" s="37">
        <f t="shared" si="6"/>
        <v>2.0000000000000004E-2</v>
      </c>
      <c r="G75" s="6">
        <v>0.1</v>
      </c>
      <c r="H75" s="68"/>
      <c r="I75" s="73"/>
      <c r="J75" s="154" t="s">
        <v>229</v>
      </c>
    </row>
    <row r="76" spans="1:10" ht="30" customHeight="1" thickBot="1" x14ac:dyDescent="0.35">
      <c r="A76" s="75" t="s">
        <v>75</v>
      </c>
      <c r="B76" s="75" t="s">
        <v>75</v>
      </c>
      <c r="C76" s="5" t="s">
        <v>76</v>
      </c>
      <c r="D76" s="3" t="s">
        <v>17</v>
      </c>
      <c r="E76" s="76">
        <v>0.15</v>
      </c>
      <c r="F76" s="37">
        <f>(G76*$E$76)/100%</f>
        <v>4.4999999999999998E-2</v>
      </c>
      <c r="G76" s="41">
        <v>0.3</v>
      </c>
      <c r="H76" s="66" t="s">
        <v>86</v>
      </c>
      <c r="I76" s="73"/>
      <c r="J76" s="148" t="s">
        <v>219</v>
      </c>
    </row>
    <row r="77" spans="1:10" ht="30" customHeight="1" thickBot="1" x14ac:dyDescent="0.35">
      <c r="A77" s="75"/>
      <c r="B77" s="75"/>
      <c r="C77" s="5" t="s">
        <v>77</v>
      </c>
      <c r="D77" s="3" t="s">
        <v>17</v>
      </c>
      <c r="E77" s="77"/>
      <c r="F77" s="37">
        <f t="shared" ref="F77:F84" si="7">(G77*$E$76)/100%</f>
        <v>3.5002499999999999E-2</v>
      </c>
      <c r="G77" s="41">
        <v>0.23335</v>
      </c>
      <c r="H77" s="67"/>
      <c r="I77" s="73"/>
      <c r="J77" s="152" t="s">
        <v>220</v>
      </c>
    </row>
    <row r="78" spans="1:10" ht="30" customHeight="1" thickBot="1" x14ac:dyDescent="0.35">
      <c r="A78" s="75"/>
      <c r="B78" s="75"/>
      <c r="C78" s="5" t="s">
        <v>78</v>
      </c>
      <c r="D78" s="2" t="s">
        <v>18</v>
      </c>
      <c r="E78" s="77"/>
      <c r="F78" s="37">
        <f t="shared" si="7"/>
        <v>9.9974999999999994E-3</v>
      </c>
      <c r="G78" s="41">
        <v>6.6650000000000001E-2</v>
      </c>
      <c r="H78" s="68"/>
      <c r="I78" s="73"/>
      <c r="J78" s="154"/>
    </row>
    <row r="79" spans="1:10" ht="30" customHeight="1" thickBot="1" x14ac:dyDescent="0.35">
      <c r="A79" s="75"/>
      <c r="B79" s="75"/>
      <c r="C79" s="5" t="s">
        <v>79</v>
      </c>
      <c r="D79" s="3" t="s">
        <v>17</v>
      </c>
      <c r="E79" s="77"/>
      <c r="F79" s="37">
        <f t="shared" si="7"/>
        <v>1.8749999999999999E-2</v>
      </c>
      <c r="G79" s="41">
        <v>0.125</v>
      </c>
      <c r="H79" s="66" t="s">
        <v>90</v>
      </c>
      <c r="I79" s="73"/>
      <c r="J79" s="148" t="s">
        <v>221</v>
      </c>
    </row>
    <row r="80" spans="1:10" ht="30" customHeight="1" thickBot="1" x14ac:dyDescent="0.35">
      <c r="A80" s="75"/>
      <c r="B80" s="75"/>
      <c r="C80" s="5" t="s">
        <v>80</v>
      </c>
      <c r="D80" s="3" t="s">
        <v>17</v>
      </c>
      <c r="E80" s="77"/>
      <c r="F80" s="37">
        <f t="shared" si="7"/>
        <v>1.8749999999999999E-2</v>
      </c>
      <c r="G80" s="41">
        <v>0.125</v>
      </c>
      <c r="H80" s="67"/>
      <c r="I80" s="73"/>
      <c r="J80" s="152" t="s">
        <v>3</v>
      </c>
    </row>
    <row r="81" spans="1:10" ht="30" customHeight="1" thickBot="1" x14ac:dyDescent="0.35">
      <c r="A81" s="75"/>
      <c r="B81" s="75"/>
      <c r="C81" s="69" t="s">
        <v>81</v>
      </c>
      <c r="D81" s="3" t="s">
        <v>17</v>
      </c>
      <c r="E81" s="77"/>
      <c r="F81" s="37">
        <f t="shared" si="7"/>
        <v>6.0000000000000001E-3</v>
      </c>
      <c r="G81" s="41">
        <v>0.04</v>
      </c>
      <c r="H81" s="67"/>
      <c r="I81" s="73"/>
      <c r="J81" s="152" t="s">
        <v>222</v>
      </c>
    </row>
    <row r="82" spans="1:10" ht="30" customHeight="1" thickBot="1" x14ac:dyDescent="0.35">
      <c r="A82" s="75"/>
      <c r="B82" s="75"/>
      <c r="C82" s="71"/>
      <c r="D82" s="4" t="s">
        <v>136</v>
      </c>
      <c r="E82" s="77"/>
      <c r="F82" s="37">
        <f t="shared" si="7"/>
        <v>1.5E-3</v>
      </c>
      <c r="G82" s="41">
        <v>0.01</v>
      </c>
      <c r="H82" s="68"/>
      <c r="I82" s="74"/>
      <c r="J82" s="154"/>
    </row>
    <row r="83" spans="1:10" ht="37.5" customHeight="1" thickBot="1" x14ac:dyDescent="0.35">
      <c r="A83" s="75"/>
      <c r="B83" s="75"/>
      <c r="C83" s="5" t="s">
        <v>82</v>
      </c>
      <c r="D83" s="4" t="s">
        <v>136</v>
      </c>
      <c r="E83" s="77"/>
      <c r="F83" s="37">
        <f t="shared" si="7"/>
        <v>7.4999999999999997E-3</v>
      </c>
      <c r="G83" s="41">
        <v>0.05</v>
      </c>
      <c r="H83" s="66" t="s">
        <v>91</v>
      </c>
      <c r="I83" s="63" t="s">
        <v>135</v>
      </c>
      <c r="J83" s="156" t="s">
        <v>133</v>
      </c>
    </row>
    <row r="84" spans="1:10" ht="30" customHeight="1" thickBot="1" x14ac:dyDescent="0.35">
      <c r="A84" s="75"/>
      <c r="B84" s="75"/>
      <c r="C84" s="5" t="s">
        <v>83</v>
      </c>
      <c r="D84" s="4" t="s">
        <v>136</v>
      </c>
      <c r="E84" s="78"/>
      <c r="F84" s="37">
        <f t="shared" si="7"/>
        <v>7.4999999999999997E-3</v>
      </c>
      <c r="G84" s="41">
        <v>0.05</v>
      </c>
      <c r="H84" s="68"/>
      <c r="I84" s="64"/>
      <c r="J84" s="154" t="s">
        <v>132</v>
      </c>
    </row>
    <row r="119" ht="15" customHeight="1" x14ac:dyDescent="0.3"/>
    <row r="120" ht="15" customHeight="1" x14ac:dyDescent="0.3"/>
    <row r="121" ht="15" customHeight="1" x14ac:dyDescent="0.3"/>
    <row r="122" ht="15.75" customHeight="1" x14ac:dyDescent="0.3"/>
    <row r="123" ht="15" customHeight="1" x14ac:dyDescent="0.3"/>
    <row r="124" ht="15" customHeight="1" x14ac:dyDescent="0.3"/>
    <row r="125" ht="15" customHeight="1" x14ac:dyDescent="0.3"/>
    <row r="126" ht="15.75" customHeight="1" x14ac:dyDescent="0.3"/>
    <row r="127" ht="15" customHeight="1" x14ac:dyDescent="0.3"/>
    <row r="128" ht="15" customHeight="1" x14ac:dyDescent="0.3"/>
    <row r="129" ht="15" customHeight="1" x14ac:dyDescent="0.3"/>
    <row r="130" ht="15.75" customHeight="1" x14ac:dyDescent="0.3"/>
    <row r="131" ht="15" customHeight="1" x14ac:dyDescent="0.3"/>
    <row r="132" ht="15" customHeight="1" x14ac:dyDescent="0.3"/>
    <row r="133" ht="15" customHeight="1" x14ac:dyDescent="0.3"/>
    <row r="134" ht="15.75" customHeight="1" x14ac:dyDescent="0.3"/>
  </sheetData>
  <mergeCells count="60">
    <mergeCell ref="A66:A75"/>
    <mergeCell ref="A76:A84"/>
    <mergeCell ref="E13:E25"/>
    <mergeCell ref="J31:J36"/>
    <mergeCell ref="J3:J7"/>
    <mergeCell ref="B2:B12"/>
    <mergeCell ref="B13:B25"/>
    <mergeCell ref="B26:B36"/>
    <mergeCell ref="B37:B46"/>
    <mergeCell ref="B47:B55"/>
    <mergeCell ref="B56:B65"/>
    <mergeCell ref="B66:B75"/>
    <mergeCell ref="B76:B84"/>
    <mergeCell ref="A2:A12"/>
    <mergeCell ref="E2:E12"/>
    <mergeCell ref="A13:A25"/>
    <mergeCell ref="A26:A36"/>
    <mergeCell ref="J26:J28"/>
    <mergeCell ref="E76:E84"/>
    <mergeCell ref="H2:H7"/>
    <mergeCell ref="H76:H78"/>
    <mergeCell ref="H79:H82"/>
    <mergeCell ref="H83:H84"/>
    <mergeCell ref="H66:H75"/>
    <mergeCell ref="H10:H12"/>
    <mergeCell ref="H37:H46"/>
    <mergeCell ref="H59:H65"/>
    <mergeCell ref="H47:H55"/>
    <mergeCell ref="H56:H58"/>
    <mergeCell ref="E26:E36"/>
    <mergeCell ref="E37:E46"/>
    <mergeCell ref="E47:E55"/>
    <mergeCell ref="E56:E65"/>
    <mergeCell ref="E66:E75"/>
    <mergeCell ref="H26:H36"/>
    <mergeCell ref="J29:J30"/>
    <mergeCell ref="A37:A46"/>
    <mergeCell ref="A47:A55"/>
    <mergeCell ref="A56:A65"/>
    <mergeCell ref="I2:I12"/>
    <mergeCell ref="I37:I46"/>
    <mergeCell ref="I66:I82"/>
    <mergeCell ref="I47:I65"/>
    <mergeCell ref="J23:J25"/>
    <mergeCell ref="I83:I84"/>
    <mergeCell ref="I13:I36"/>
    <mergeCell ref="H13:H16"/>
    <mergeCell ref="H17:H19"/>
    <mergeCell ref="C14:C16"/>
    <mergeCell ref="C17:C19"/>
    <mergeCell ref="C20:C21"/>
    <mergeCell ref="C29:C30"/>
    <mergeCell ref="C31:C32"/>
    <mergeCell ref="C59:C60"/>
    <mergeCell ref="C67:C68"/>
    <mergeCell ref="C71:C72"/>
    <mergeCell ref="C73:C74"/>
    <mergeCell ref="C81:C82"/>
    <mergeCell ref="H20:H22"/>
    <mergeCell ref="H23:H25"/>
  </mergeCells>
  <pageMargins left="0.23622047244094491" right="0.23622047244094491" top="0.74803149606299213" bottom="0.74803149606299213" header="0.31496062992125984" footer="0.31496062992125984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3"/>
  <sheetViews>
    <sheetView zoomScale="70" zoomScaleNormal="70" workbookViewId="0">
      <selection activeCell="AM16" sqref="AM16"/>
    </sheetView>
  </sheetViews>
  <sheetFormatPr baseColWidth="10" defaultRowHeight="23.25" customHeight="1" x14ac:dyDescent="0.3"/>
  <cols>
    <col min="1" max="1" width="3.33203125" customWidth="1"/>
    <col min="2" max="2" width="23.6640625" customWidth="1"/>
    <col min="3" max="4" width="6.33203125" customWidth="1"/>
    <col min="5" max="5" width="7.88671875" customWidth="1"/>
    <col min="6" max="6" width="6.33203125" customWidth="1"/>
    <col min="7" max="7" width="7.33203125" customWidth="1"/>
    <col min="8" max="8" width="6.6640625" customWidth="1"/>
    <col min="9" max="9" width="8" customWidth="1"/>
    <col min="10" max="10" width="7.6640625" customWidth="1"/>
    <col min="11" max="11" width="8.21875" customWidth="1"/>
    <col min="12" max="12" width="9" customWidth="1"/>
    <col min="13" max="13" width="6.33203125" customWidth="1"/>
    <col min="14" max="14" width="6.44140625" customWidth="1"/>
    <col min="15" max="15" width="14.6640625" customWidth="1"/>
    <col min="16" max="16" width="7.21875" customWidth="1"/>
    <col min="17" max="17" width="6.44140625" customWidth="1"/>
    <col min="18" max="18" width="6.88671875" customWidth="1"/>
    <col min="19" max="19" width="6.6640625" customWidth="1"/>
    <col min="20" max="20" width="6.77734375" customWidth="1"/>
    <col min="21" max="21" width="6.33203125" customWidth="1"/>
    <col min="22" max="22" width="6.21875" customWidth="1"/>
    <col min="23" max="23" width="7.21875" customWidth="1"/>
    <col min="24" max="24" width="7.88671875" customWidth="1"/>
    <col min="25" max="25" width="9.77734375" customWidth="1"/>
    <col min="26" max="33" width="6.21875" customWidth="1"/>
    <col min="34" max="34" width="9.21875" customWidth="1"/>
    <col min="35" max="35" width="8.33203125" customWidth="1"/>
    <col min="36" max="36" width="11.33203125" customWidth="1"/>
  </cols>
  <sheetData>
    <row r="1" spans="1:37" ht="23.25" customHeight="1" x14ac:dyDescent="0.45">
      <c r="B1" s="29" t="s">
        <v>164</v>
      </c>
    </row>
    <row r="3" spans="1:37" s="19" customFormat="1" ht="23.25" customHeight="1" x14ac:dyDescent="0.3">
      <c r="C3" s="86" t="s">
        <v>183</v>
      </c>
      <c r="D3" s="87"/>
      <c r="E3" s="87"/>
      <c r="F3" s="87"/>
      <c r="G3" s="87"/>
      <c r="H3" s="87"/>
      <c r="I3" s="87"/>
      <c r="J3" s="87"/>
      <c r="K3" s="87"/>
      <c r="L3" s="87"/>
      <c r="M3" s="88"/>
      <c r="N3" s="89" t="s">
        <v>139</v>
      </c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109" t="s">
        <v>140</v>
      </c>
      <c r="AA3" s="110"/>
      <c r="AB3" s="110"/>
      <c r="AC3" s="110"/>
      <c r="AD3" s="110"/>
      <c r="AE3" s="110"/>
      <c r="AF3" s="110"/>
      <c r="AG3" s="110"/>
      <c r="AH3" s="110"/>
      <c r="AI3" s="111" t="s">
        <v>172</v>
      </c>
      <c r="AJ3" s="111"/>
    </row>
    <row r="4" spans="1:37" s="21" customFormat="1" ht="23.25" customHeight="1" x14ac:dyDescent="0.3">
      <c r="C4" s="95" t="s">
        <v>137</v>
      </c>
      <c r="D4" s="96"/>
      <c r="E4" s="96"/>
      <c r="F4" s="96"/>
      <c r="G4" s="97"/>
      <c r="H4" s="95" t="s">
        <v>138</v>
      </c>
      <c r="I4" s="96"/>
      <c r="J4" s="96"/>
      <c r="K4" s="97"/>
      <c r="L4" s="21" t="s">
        <v>184</v>
      </c>
      <c r="M4" s="36"/>
      <c r="N4" s="106" t="s">
        <v>155</v>
      </c>
      <c r="O4" s="108"/>
      <c r="P4" s="106" t="s">
        <v>156</v>
      </c>
      <c r="Q4" s="108"/>
      <c r="R4" s="106" t="s">
        <v>157</v>
      </c>
      <c r="S4" s="108"/>
      <c r="T4" s="106" t="s">
        <v>177</v>
      </c>
      <c r="U4" s="107"/>
      <c r="V4" s="107"/>
      <c r="W4" s="107"/>
      <c r="X4" s="108"/>
      <c r="Y4" s="21" t="s">
        <v>184</v>
      </c>
      <c r="Z4" s="102" t="s">
        <v>159</v>
      </c>
      <c r="AA4" s="103"/>
      <c r="AB4" s="102" t="s">
        <v>162</v>
      </c>
      <c r="AC4" s="103"/>
      <c r="AD4" s="102" t="s">
        <v>160</v>
      </c>
      <c r="AE4" s="103"/>
      <c r="AF4" s="102" t="s">
        <v>161</v>
      </c>
      <c r="AG4" s="103"/>
      <c r="AH4" s="21" t="s">
        <v>184</v>
      </c>
      <c r="AI4" s="111"/>
      <c r="AJ4" s="111"/>
    </row>
    <row r="5" spans="1:37" s="21" customFormat="1" ht="23.25" customHeight="1" x14ac:dyDescent="0.3">
      <c r="C5" s="30" t="s">
        <v>144</v>
      </c>
      <c r="D5" s="30"/>
      <c r="E5" s="93" t="s">
        <v>147</v>
      </c>
      <c r="F5" s="94"/>
      <c r="G5" s="23"/>
      <c r="H5" s="93" t="s">
        <v>148</v>
      </c>
      <c r="I5" s="94"/>
      <c r="J5" s="93" t="s">
        <v>150</v>
      </c>
      <c r="K5" s="94"/>
      <c r="L5" s="23"/>
      <c r="M5" s="23"/>
      <c r="N5" s="93" t="s">
        <v>144</v>
      </c>
      <c r="O5" s="94"/>
      <c r="P5" s="93" t="s">
        <v>144</v>
      </c>
      <c r="Q5" s="94"/>
      <c r="R5" s="93" t="s">
        <v>158</v>
      </c>
      <c r="S5" s="94"/>
      <c r="T5" s="93" t="s">
        <v>150</v>
      </c>
      <c r="U5" s="105"/>
      <c r="V5" s="105"/>
      <c r="W5" s="105"/>
      <c r="X5" s="94"/>
      <c r="Y5" s="24"/>
      <c r="Z5" s="93" t="s">
        <v>158</v>
      </c>
      <c r="AA5" s="94"/>
      <c r="AB5" s="93" t="s">
        <v>147</v>
      </c>
      <c r="AC5" s="105"/>
      <c r="AD5" s="105"/>
      <c r="AE5" s="105"/>
      <c r="AF5" s="105"/>
      <c r="AG5" s="94"/>
      <c r="AI5" s="111"/>
      <c r="AJ5" s="111"/>
    </row>
    <row r="6" spans="1:37" s="21" customFormat="1" ht="23.25" customHeight="1" x14ac:dyDescent="0.3">
      <c r="B6" s="21" t="s">
        <v>141</v>
      </c>
      <c r="C6" s="100">
        <v>0.05</v>
      </c>
      <c r="D6" s="101"/>
      <c r="E6" s="91">
        <v>0.17599999999999999</v>
      </c>
      <c r="F6" s="92"/>
      <c r="G6" s="23"/>
      <c r="H6" s="91">
        <v>0.1235</v>
      </c>
      <c r="I6" s="92"/>
      <c r="J6" s="98">
        <v>0.04</v>
      </c>
      <c r="K6" s="99"/>
      <c r="L6" s="38">
        <f>SUM(C6:K6)</f>
        <v>0.38949999999999996</v>
      </c>
      <c r="M6" s="23"/>
      <c r="N6" s="114">
        <v>0.02</v>
      </c>
      <c r="O6" s="115"/>
      <c r="P6" s="100">
        <v>0.01</v>
      </c>
      <c r="Q6" s="94"/>
      <c r="R6" s="98">
        <v>0.01</v>
      </c>
      <c r="S6" s="99"/>
      <c r="T6" s="91">
        <v>0.06</v>
      </c>
      <c r="U6" s="104"/>
      <c r="V6" s="104"/>
      <c r="W6" s="104"/>
      <c r="X6" s="92"/>
      <c r="Y6" s="40">
        <f>SUM(N6:X6)</f>
        <v>0.1</v>
      </c>
      <c r="Z6" s="91">
        <v>1.5E-3</v>
      </c>
      <c r="AA6" s="92"/>
      <c r="AB6" s="98">
        <v>4.0000000000000001E-3</v>
      </c>
      <c r="AC6" s="99"/>
      <c r="AD6" s="98">
        <v>0.01</v>
      </c>
      <c r="AE6" s="99"/>
      <c r="AF6" s="98">
        <v>0.01</v>
      </c>
      <c r="AG6" s="99"/>
      <c r="AH6" s="61">
        <f>SUM(Z6:AG6)</f>
        <v>2.5500000000000002E-2</v>
      </c>
      <c r="AI6" s="111"/>
      <c r="AJ6" s="111"/>
      <c r="AK6" s="62">
        <f>SUM(L6,Y6,AH6)</f>
        <v>0.5149999999999999</v>
      </c>
    </row>
    <row r="7" spans="1:37" ht="23.25" customHeight="1" x14ac:dyDescent="0.3">
      <c r="A7" t="s">
        <v>163</v>
      </c>
      <c r="B7" s="20" t="s">
        <v>153</v>
      </c>
      <c r="C7" s="83" t="s">
        <v>174</v>
      </c>
      <c r="D7" s="84"/>
      <c r="E7" s="83" t="s">
        <v>209</v>
      </c>
      <c r="F7" s="84"/>
      <c r="G7" s="26"/>
      <c r="H7" s="83" t="s">
        <v>210</v>
      </c>
      <c r="I7" s="84"/>
      <c r="J7" s="83" t="s">
        <v>175</v>
      </c>
      <c r="K7" s="84"/>
      <c r="L7" s="26"/>
      <c r="M7" s="26"/>
      <c r="N7" s="83" t="s">
        <v>181</v>
      </c>
      <c r="O7" s="84"/>
      <c r="P7" s="112" t="s">
        <v>146</v>
      </c>
      <c r="Q7" s="113"/>
      <c r="R7" s="83" t="s">
        <v>145</v>
      </c>
      <c r="S7" s="84"/>
      <c r="T7" s="83" t="s">
        <v>182</v>
      </c>
      <c r="U7" s="85"/>
      <c r="V7" s="84"/>
      <c r="W7" s="83" t="s">
        <v>178</v>
      </c>
      <c r="X7" s="84"/>
      <c r="Y7" s="26"/>
      <c r="Z7" s="83" t="s">
        <v>143</v>
      </c>
      <c r="AA7" s="84"/>
      <c r="AB7" s="112" t="s">
        <v>142</v>
      </c>
      <c r="AC7" s="113"/>
      <c r="AD7" s="112" t="s">
        <v>149</v>
      </c>
      <c r="AE7" s="113"/>
      <c r="AF7" s="112" t="s">
        <v>143</v>
      </c>
      <c r="AG7" s="113"/>
      <c r="AH7" s="47"/>
      <c r="AI7" s="111"/>
      <c r="AJ7" s="111"/>
    </row>
    <row r="8" spans="1:37" ht="23.25" customHeight="1" x14ac:dyDescent="0.3">
      <c r="B8" s="32" t="s">
        <v>166</v>
      </c>
      <c r="C8" s="25" t="s">
        <v>169</v>
      </c>
      <c r="D8" s="26" t="s">
        <v>170</v>
      </c>
      <c r="E8" s="25" t="s">
        <v>169</v>
      </c>
      <c r="F8" s="26" t="s">
        <v>170</v>
      </c>
      <c r="G8" s="25" t="s">
        <v>167</v>
      </c>
      <c r="H8" s="25" t="s">
        <v>169</v>
      </c>
      <c r="I8" s="26" t="s">
        <v>170</v>
      </c>
      <c r="J8" s="25" t="s">
        <v>169</v>
      </c>
      <c r="K8" s="26" t="s">
        <v>170</v>
      </c>
      <c r="L8" s="31" t="s">
        <v>168</v>
      </c>
      <c r="M8" s="26" t="s">
        <v>176</v>
      </c>
      <c r="N8" s="25" t="s">
        <v>169</v>
      </c>
      <c r="O8" s="26" t="s">
        <v>170</v>
      </c>
      <c r="P8" s="25" t="s">
        <v>169</v>
      </c>
      <c r="Q8" s="26" t="s">
        <v>170</v>
      </c>
      <c r="R8" s="25" t="s">
        <v>169</v>
      </c>
      <c r="S8" s="26" t="s">
        <v>170</v>
      </c>
      <c r="T8" s="25" t="s">
        <v>151</v>
      </c>
      <c r="U8" s="25" t="s">
        <v>152</v>
      </c>
      <c r="V8" s="25" t="s">
        <v>179</v>
      </c>
      <c r="W8" s="25" t="s">
        <v>169</v>
      </c>
      <c r="X8" s="26" t="s">
        <v>170</v>
      </c>
      <c r="Y8" s="39" t="s">
        <v>166</v>
      </c>
      <c r="Z8" s="25" t="s">
        <v>169</v>
      </c>
      <c r="AA8" s="26" t="s">
        <v>170</v>
      </c>
      <c r="AB8" s="25" t="s">
        <v>169</v>
      </c>
      <c r="AC8" s="26" t="s">
        <v>170</v>
      </c>
      <c r="AD8" s="25" t="s">
        <v>169</v>
      </c>
      <c r="AE8" s="26" t="s">
        <v>170</v>
      </c>
      <c r="AF8" s="25" t="s">
        <v>169</v>
      </c>
      <c r="AG8" s="26" t="s">
        <v>170</v>
      </c>
      <c r="AH8" s="22" t="s">
        <v>166</v>
      </c>
      <c r="AI8" s="26" t="s">
        <v>171</v>
      </c>
      <c r="AJ8" s="26" t="s">
        <v>173</v>
      </c>
    </row>
    <row r="9" spans="1:37" ht="23.25" customHeight="1" x14ac:dyDescent="0.3">
      <c r="A9">
        <v>1</v>
      </c>
      <c r="B9" s="20" t="s">
        <v>154</v>
      </c>
      <c r="C9" s="34">
        <v>10</v>
      </c>
      <c r="D9" s="52">
        <f>C9*$C$6</f>
        <v>0.5</v>
      </c>
      <c r="E9" s="34">
        <v>10</v>
      </c>
      <c r="F9" s="53">
        <f>E9*$E$6</f>
        <v>1.7599999999999998</v>
      </c>
      <c r="G9" s="57">
        <f>SUM(D9+F9)</f>
        <v>2.2599999999999998</v>
      </c>
      <c r="H9" s="34">
        <v>10</v>
      </c>
      <c r="I9" s="53">
        <f>H9*$H$6</f>
        <v>1.2349999999999999</v>
      </c>
      <c r="J9" s="17">
        <v>10</v>
      </c>
      <c r="K9" s="53">
        <f>J9*$J$6</f>
        <v>0.4</v>
      </c>
      <c r="L9" s="17">
        <f>SUM(K9,I9)</f>
        <v>1.6349999999999998</v>
      </c>
      <c r="M9" s="49">
        <f>SUM(L9,G9)</f>
        <v>3.8949999999999996</v>
      </c>
      <c r="N9" s="42">
        <v>10</v>
      </c>
      <c r="O9" s="42">
        <f>N9*$N$6</f>
        <v>0.2</v>
      </c>
      <c r="P9" s="43">
        <v>10</v>
      </c>
      <c r="Q9" s="42">
        <f>P9*$P$6</f>
        <v>0.1</v>
      </c>
      <c r="R9" s="42">
        <v>10</v>
      </c>
      <c r="S9" s="42">
        <f>R9*$R$6</f>
        <v>0.1</v>
      </c>
      <c r="T9" s="44">
        <v>10</v>
      </c>
      <c r="U9" s="44">
        <v>10</v>
      </c>
      <c r="V9" s="44">
        <v>10</v>
      </c>
      <c r="W9" s="45">
        <f>AVERAGE(T9:V9)</f>
        <v>10</v>
      </c>
      <c r="X9" s="46">
        <f>W9*$T$6</f>
        <v>0.6</v>
      </c>
      <c r="Y9" s="33">
        <f>SUM(O9,Q9,S9,X9)</f>
        <v>1</v>
      </c>
      <c r="Z9" s="17">
        <v>10</v>
      </c>
      <c r="AA9" s="17">
        <f>Z9*$Z$6</f>
        <v>1.4999999999999999E-2</v>
      </c>
      <c r="AB9" s="17">
        <v>10</v>
      </c>
      <c r="AC9" s="17">
        <f>AB9*$AB$6</f>
        <v>0.04</v>
      </c>
      <c r="AD9" s="17">
        <v>10</v>
      </c>
      <c r="AE9" s="17">
        <f>AD9*$AD$6</f>
        <v>0.1</v>
      </c>
      <c r="AF9" s="17">
        <v>10</v>
      </c>
      <c r="AG9" s="17">
        <f>AF9*$AF$6</f>
        <v>0.1</v>
      </c>
      <c r="AH9" s="17">
        <f>SUM(AA9,AC9,AE9,AG9)</f>
        <v>0.255</v>
      </c>
      <c r="AI9" s="50">
        <f t="shared" ref="AI9:AI33" si="0">SUM(G9,L9,Y9,AH9)</f>
        <v>5.1499999999999995</v>
      </c>
      <c r="AJ9" s="51">
        <f>(AI9*100)/51</f>
        <v>10.098039215686274</v>
      </c>
    </row>
    <row r="10" spans="1:37" ht="23.25" customHeight="1" x14ac:dyDescent="0.3">
      <c r="A10">
        <v>2</v>
      </c>
      <c r="B10" s="20" t="s">
        <v>154</v>
      </c>
      <c r="C10" s="34">
        <v>10</v>
      </c>
      <c r="D10" s="52">
        <f t="shared" ref="D10:D33" si="1">C10*$C$6</f>
        <v>0.5</v>
      </c>
      <c r="E10" s="34">
        <v>8</v>
      </c>
      <c r="F10" s="53">
        <f t="shared" ref="F10:F33" si="2">E10*$E$6</f>
        <v>1.4079999999999999</v>
      </c>
      <c r="G10" s="57">
        <f t="shared" ref="G10:G33" si="3">SUM(D10+F10)</f>
        <v>1.9079999999999999</v>
      </c>
      <c r="H10" s="34">
        <v>9</v>
      </c>
      <c r="I10" s="53">
        <f t="shared" ref="I10:I33" si="4">H10*$H$6</f>
        <v>1.1114999999999999</v>
      </c>
      <c r="J10" s="17">
        <v>4</v>
      </c>
      <c r="K10" s="53">
        <f t="shared" ref="K10:K33" si="5">J10*$J$6</f>
        <v>0.16</v>
      </c>
      <c r="L10" s="17">
        <f t="shared" ref="L10:L33" si="6">SUM(K10,I10)</f>
        <v>1.2714999999999999</v>
      </c>
      <c r="M10" s="49">
        <f t="shared" ref="M10:M33" si="7">SUM(L10,G10)</f>
        <v>3.1795</v>
      </c>
      <c r="N10" s="17">
        <v>5</v>
      </c>
      <c r="O10" s="42">
        <f t="shared" ref="O10:O33" si="8">N10*$N$6</f>
        <v>0.1</v>
      </c>
      <c r="P10" s="28">
        <v>6</v>
      </c>
      <c r="Q10" s="42">
        <f t="shared" ref="Q10:Q33" si="9">P10*$P$6</f>
        <v>0.06</v>
      </c>
      <c r="R10" s="17">
        <v>6</v>
      </c>
      <c r="S10" s="42">
        <f t="shared" ref="S10:S33" si="10">R10*$R$6</f>
        <v>0.06</v>
      </c>
      <c r="T10" s="27">
        <v>6</v>
      </c>
      <c r="U10" s="27">
        <v>6</v>
      </c>
      <c r="V10" s="27">
        <v>6</v>
      </c>
      <c r="W10" s="45">
        <f t="shared" ref="W10:W33" si="11">AVERAGE(T10:V10)</f>
        <v>6</v>
      </c>
      <c r="X10" s="46">
        <f t="shared" ref="X10:X33" si="12">W10*$T$6</f>
        <v>0.36</v>
      </c>
      <c r="Y10" s="33">
        <f t="shared" ref="Y10:Y33" si="13">SUM(O10,Q10,S10,X10)</f>
        <v>0.57999999999999996</v>
      </c>
      <c r="Z10" s="17">
        <v>10</v>
      </c>
      <c r="AA10" s="17">
        <f t="shared" ref="AA10:AA33" si="14">Z10*$Z$6</f>
        <v>1.4999999999999999E-2</v>
      </c>
      <c r="AB10" s="17">
        <v>10</v>
      </c>
      <c r="AC10" s="17">
        <f t="shared" ref="AC10:AC33" si="15">AB10*$AB$6</f>
        <v>0.04</v>
      </c>
      <c r="AD10" s="17">
        <v>10</v>
      </c>
      <c r="AE10" s="17">
        <f t="shared" ref="AE10:AE33" si="16">AD10*$AD$6</f>
        <v>0.1</v>
      </c>
      <c r="AF10" s="17">
        <v>10</v>
      </c>
      <c r="AG10" s="17">
        <f t="shared" ref="AG10:AG33" si="17">AF10*$AF$6</f>
        <v>0.1</v>
      </c>
      <c r="AH10" s="17">
        <f t="shared" ref="AH10:AH33" si="18">SUM(AA10,AC10,AE10,AG10)</f>
        <v>0.255</v>
      </c>
      <c r="AI10" s="50">
        <f t="shared" si="0"/>
        <v>4.0145</v>
      </c>
      <c r="AJ10" s="51">
        <f t="shared" ref="AJ10:AJ33" si="19">(AI10*100)/51</f>
        <v>7.87156862745098</v>
      </c>
    </row>
    <row r="11" spans="1:37" ht="23.25" customHeight="1" x14ac:dyDescent="0.3">
      <c r="A11">
        <v>3</v>
      </c>
      <c r="B11" s="20" t="s">
        <v>154</v>
      </c>
      <c r="C11" s="34">
        <v>10</v>
      </c>
      <c r="D11" s="52">
        <f t="shared" si="1"/>
        <v>0.5</v>
      </c>
      <c r="E11" s="35"/>
      <c r="F11" s="53">
        <f t="shared" si="2"/>
        <v>0</v>
      </c>
      <c r="G11" s="57">
        <f t="shared" si="3"/>
        <v>0.5</v>
      </c>
      <c r="H11" s="34"/>
      <c r="I11" s="53">
        <f t="shared" si="4"/>
        <v>0</v>
      </c>
      <c r="J11" s="17"/>
      <c r="K11" s="53">
        <f t="shared" si="5"/>
        <v>0</v>
      </c>
      <c r="L11" s="17">
        <f t="shared" si="6"/>
        <v>0</v>
      </c>
      <c r="M11" s="49">
        <f t="shared" si="7"/>
        <v>0.5</v>
      </c>
      <c r="N11" s="17"/>
      <c r="O11" s="42">
        <f t="shared" si="8"/>
        <v>0</v>
      </c>
      <c r="P11" s="28"/>
      <c r="Q11" s="42">
        <f t="shared" si="9"/>
        <v>0</v>
      </c>
      <c r="R11" s="17"/>
      <c r="S11" s="42">
        <f t="shared" si="10"/>
        <v>0</v>
      </c>
      <c r="T11" s="27"/>
      <c r="U11" s="27"/>
      <c r="V11" s="27"/>
      <c r="W11" s="45" t="e">
        <f t="shared" si="11"/>
        <v>#DIV/0!</v>
      </c>
      <c r="X11" s="46" t="e">
        <f t="shared" si="12"/>
        <v>#DIV/0!</v>
      </c>
      <c r="Y11" s="33" t="e">
        <f t="shared" si="13"/>
        <v>#DIV/0!</v>
      </c>
      <c r="Z11" s="17"/>
      <c r="AA11" s="17">
        <f t="shared" si="14"/>
        <v>0</v>
      </c>
      <c r="AB11" s="17"/>
      <c r="AC11" s="17">
        <f t="shared" si="15"/>
        <v>0</v>
      </c>
      <c r="AD11" s="17"/>
      <c r="AE11" s="17">
        <f t="shared" si="16"/>
        <v>0</v>
      </c>
      <c r="AF11" s="17"/>
      <c r="AG11" s="17">
        <f t="shared" si="17"/>
        <v>0</v>
      </c>
      <c r="AH11" s="17">
        <f t="shared" si="18"/>
        <v>0</v>
      </c>
      <c r="AI11" s="50" t="e">
        <f t="shared" si="0"/>
        <v>#DIV/0!</v>
      </c>
      <c r="AJ11" s="51" t="e">
        <f t="shared" si="19"/>
        <v>#DIV/0!</v>
      </c>
    </row>
    <row r="12" spans="1:37" ht="23.25" customHeight="1" x14ac:dyDescent="0.3">
      <c r="A12">
        <v>4</v>
      </c>
      <c r="B12" s="20" t="s">
        <v>154</v>
      </c>
      <c r="C12" s="34">
        <v>10</v>
      </c>
      <c r="D12" s="52">
        <f t="shared" si="1"/>
        <v>0.5</v>
      </c>
      <c r="E12" s="35"/>
      <c r="F12" s="53">
        <f t="shared" si="2"/>
        <v>0</v>
      </c>
      <c r="G12" s="57">
        <f t="shared" si="3"/>
        <v>0.5</v>
      </c>
      <c r="H12" s="34"/>
      <c r="I12" s="53">
        <f t="shared" si="4"/>
        <v>0</v>
      </c>
      <c r="J12" s="17"/>
      <c r="K12" s="53">
        <f t="shared" si="5"/>
        <v>0</v>
      </c>
      <c r="L12" s="17">
        <f t="shared" si="6"/>
        <v>0</v>
      </c>
      <c r="M12" s="49">
        <f t="shared" si="7"/>
        <v>0.5</v>
      </c>
      <c r="N12" s="17"/>
      <c r="O12" s="42">
        <f t="shared" si="8"/>
        <v>0</v>
      </c>
      <c r="P12" s="28"/>
      <c r="Q12" s="42">
        <f t="shared" si="9"/>
        <v>0</v>
      </c>
      <c r="R12" s="17"/>
      <c r="S12" s="42">
        <f t="shared" si="10"/>
        <v>0</v>
      </c>
      <c r="T12" s="27"/>
      <c r="U12" s="27"/>
      <c r="V12" s="27"/>
      <c r="W12" s="45" t="e">
        <f t="shared" si="11"/>
        <v>#DIV/0!</v>
      </c>
      <c r="X12" s="46" t="e">
        <f t="shared" si="12"/>
        <v>#DIV/0!</v>
      </c>
      <c r="Y12" s="33" t="e">
        <f t="shared" si="13"/>
        <v>#DIV/0!</v>
      </c>
      <c r="Z12" s="17"/>
      <c r="AA12" s="17">
        <f t="shared" si="14"/>
        <v>0</v>
      </c>
      <c r="AB12" s="17"/>
      <c r="AC12" s="17">
        <f t="shared" si="15"/>
        <v>0</v>
      </c>
      <c r="AD12" s="17"/>
      <c r="AE12" s="17">
        <f t="shared" si="16"/>
        <v>0</v>
      </c>
      <c r="AF12" s="17"/>
      <c r="AG12" s="17">
        <f t="shared" si="17"/>
        <v>0</v>
      </c>
      <c r="AH12" s="17">
        <f t="shared" si="18"/>
        <v>0</v>
      </c>
      <c r="AI12" s="50" t="e">
        <f t="shared" si="0"/>
        <v>#DIV/0!</v>
      </c>
      <c r="AJ12" s="51" t="e">
        <f t="shared" si="19"/>
        <v>#DIV/0!</v>
      </c>
    </row>
    <row r="13" spans="1:37" ht="23.25" customHeight="1" x14ac:dyDescent="0.3">
      <c r="A13">
        <v>5</v>
      </c>
      <c r="B13" s="20" t="s">
        <v>154</v>
      </c>
      <c r="C13" s="34">
        <v>10</v>
      </c>
      <c r="D13" s="52">
        <f t="shared" si="1"/>
        <v>0.5</v>
      </c>
      <c r="E13" s="35"/>
      <c r="F13" s="53">
        <f t="shared" si="2"/>
        <v>0</v>
      </c>
      <c r="G13" s="57">
        <f t="shared" si="3"/>
        <v>0.5</v>
      </c>
      <c r="H13" s="34"/>
      <c r="I13" s="53">
        <f t="shared" si="4"/>
        <v>0</v>
      </c>
      <c r="J13" s="17"/>
      <c r="K13" s="53">
        <f t="shared" si="5"/>
        <v>0</v>
      </c>
      <c r="L13" s="17">
        <f t="shared" si="6"/>
        <v>0</v>
      </c>
      <c r="M13" s="49">
        <f t="shared" si="7"/>
        <v>0.5</v>
      </c>
      <c r="N13" s="17"/>
      <c r="O13" s="42">
        <f t="shared" si="8"/>
        <v>0</v>
      </c>
      <c r="P13" s="28"/>
      <c r="Q13" s="42">
        <f t="shared" si="9"/>
        <v>0</v>
      </c>
      <c r="R13" s="17"/>
      <c r="S13" s="42">
        <f t="shared" si="10"/>
        <v>0</v>
      </c>
      <c r="T13" s="27"/>
      <c r="U13" s="27"/>
      <c r="V13" s="27"/>
      <c r="W13" s="45" t="e">
        <f t="shared" si="11"/>
        <v>#DIV/0!</v>
      </c>
      <c r="X13" s="46" t="e">
        <f t="shared" si="12"/>
        <v>#DIV/0!</v>
      </c>
      <c r="Y13" s="33" t="e">
        <f t="shared" si="13"/>
        <v>#DIV/0!</v>
      </c>
      <c r="Z13" s="17"/>
      <c r="AA13" s="17">
        <f t="shared" si="14"/>
        <v>0</v>
      </c>
      <c r="AB13" s="17"/>
      <c r="AC13" s="17">
        <f t="shared" si="15"/>
        <v>0</v>
      </c>
      <c r="AD13" s="17"/>
      <c r="AE13" s="17">
        <f t="shared" si="16"/>
        <v>0</v>
      </c>
      <c r="AF13" s="17"/>
      <c r="AG13" s="17">
        <f t="shared" si="17"/>
        <v>0</v>
      </c>
      <c r="AH13" s="17">
        <f t="shared" si="18"/>
        <v>0</v>
      </c>
      <c r="AI13" s="50" t="e">
        <f t="shared" si="0"/>
        <v>#DIV/0!</v>
      </c>
      <c r="AJ13" s="51" t="e">
        <f t="shared" si="19"/>
        <v>#DIV/0!</v>
      </c>
    </row>
    <row r="14" spans="1:37" ht="23.25" customHeight="1" x14ac:dyDescent="0.3">
      <c r="A14">
        <v>6</v>
      </c>
      <c r="B14" s="20" t="s">
        <v>154</v>
      </c>
      <c r="C14" s="34">
        <v>10</v>
      </c>
      <c r="D14" s="52">
        <f t="shared" si="1"/>
        <v>0.5</v>
      </c>
      <c r="E14" s="35"/>
      <c r="F14" s="53">
        <f t="shared" si="2"/>
        <v>0</v>
      </c>
      <c r="G14" s="57">
        <f t="shared" si="3"/>
        <v>0.5</v>
      </c>
      <c r="H14" s="34"/>
      <c r="I14" s="53">
        <f t="shared" si="4"/>
        <v>0</v>
      </c>
      <c r="J14" s="17"/>
      <c r="K14" s="53">
        <f t="shared" si="5"/>
        <v>0</v>
      </c>
      <c r="L14" s="17">
        <f t="shared" si="6"/>
        <v>0</v>
      </c>
      <c r="M14" s="49">
        <f t="shared" si="7"/>
        <v>0.5</v>
      </c>
      <c r="N14" s="17"/>
      <c r="O14" s="42">
        <f t="shared" si="8"/>
        <v>0</v>
      </c>
      <c r="P14" s="28"/>
      <c r="Q14" s="42">
        <f t="shared" si="9"/>
        <v>0</v>
      </c>
      <c r="R14" s="17"/>
      <c r="S14" s="42">
        <f t="shared" si="10"/>
        <v>0</v>
      </c>
      <c r="T14" s="27"/>
      <c r="U14" s="27"/>
      <c r="V14" s="27"/>
      <c r="W14" s="45" t="e">
        <f t="shared" si="11"/>
        <v>#DIV/0!</v>
      </c>
      <c r="X14" s="46" t="e">
        <f t="shared" si="12"/>
        <v>#DIV/0!</v>
      </c>
      <c r="Y14" s="33" t="e">
        <f t="shared" si="13"/>
        <v>#DIV/0!</v>
      </c>
      <c r="Z14" s="17"/>
      <c r="AA14" s="17">
        <f t="shared" si="14"/>
        <v>0</v>
      </c>
      <c r="AB14" s="17"/>
      <c r="AC14" s="17">
        <f t="shared" si="15"/>
        <v>0</v>
      </c>
      <c r="AD14" s="17"/>
      <c r="AE14" s="17">
        <f t="shared" si="16"/>
        <v>0</v>
      </c>
      <c r="AF14" s="17"/>
      <c r="AG14" s="17">
        <f t="shared" si="17"/>
        <v>0</v>
      </c>
      <c r="AH14" s="17">
        <f t="shared" si="18"/>
        <v>0</v>
      </c>
      <c r="AI14" s="50" t="e">
        <f t="shared" si="0"/>
        <v>#DIV/0!</v>
      </c>
      <c r="AJ14" s="51" t="e">
        <f t="shared" si="19"/>
        <v>#DIV/0!</v>
      </c>
    </row>
    <row r="15" spans="1:37" ht="23.25" customHeight="1" x14ac:dyDescent="0.3">
      <c r="A15">
        <v>7</v>
      </c>
      <c r="B15" s="20" t="s">
        <v>154</v>
      </c>
      <c r="C15" s="34">
        <v>10</v>
      </c>
      <c r="D15" s="52">
        <f t="shared" si="1"/>
        <v>0.5</v>
      </c>
      <c r="E15" s="35"/>
      <c r="F15" s="53">
        <f t="shared" si="2"/>
        <v>0</v>
      </c>
      <c r="G15" s="57">
        <f t="shared" si="3"/>
        <v>0.5</v>
      </c>
      <c r="H15" s="34"/>
      <c r="I15" s="53">
        <f t="shared" si="4"/>
        <v>0</v>
      </c>
      <c r="J15" s="17"/>
      <c r="K15" s="53">
        <f t="shared" si="5"/>
        <v>0</v>
      </c>
      <c r="L15" s="17">
        <f t="shared" si="6"/>
        <v>0</v>
      </c>
      <c r="M15" s="49">
        <f t="shared" si="7"/>
        <v>0.5</v>
      </c>
      <c r="N15" s="17"/>
      <c r="O15" s="42">
        <f t="shared" si="8"/>
        <v>0</v>
      </c>
      <c r="P15" s="28"/>
      <c r="Q15" s="42">
        <f t="shared" si="9"/>
        <v>0</v>
      </c>
      <c r="R15" s="17"/>
      <c r="S15" s="42">
        <f t="shared" si="10"/>
        <v>0</v>
      </c>
      <c r="T15" s="27"/>
      <c r="U15" s="27"/>
      <c r="V15" s="27"/>
      <c r="W15" s="45" t="e">
        <f t="shared" si="11"/>
        <v>#DIV/0!</v>
      </c>
      <c r="X15" s="46" t="e">
        <f t="shared" si="12"/>
        <v>#DIV/0!</v>
      </c>
      <c r="Y15" s="33" t="e">
        <f t="shared" si="13"/>
        <v>#DIV/0!</v>
      </c>
      <c r="Z15" s="17"/>
      <c r="AA15" s="17">
        <f t="shared" si="14"/>
        <v>0</v>
      </c>
      <c r="AB15" s="17"/>
      <c r="AC15" s="17">
        <f t="shared" si="15"/>
        <v>0</v>
      </c>
      <c r="AD15" s="17"/>
      <c r="AE15" s="17">
        <f t="shared" si="16"/>
        <v>0</v>
      </c>
      <c r="AF15" s="17"/>
      <c r="AG15" s="17">
        <f t="shared" si="17"/>
        <v>0</v>
      </c>
      <c r="AH15" s="17">
        <f t="shared" si="18"/>
        <v>0</v>
      </c>
      <c r="AI15" s="50" t="e">
        <f t="shared" si="0"/>
        <v>#DIV/0!</v>
      </c>
      <c r="AJ15" s="51" t="e">
        <f t="shared" si="19"/>
        <v>#DIV/0!</v>
      </c>
    </row>
    <row r="16" spans="1:37" ht="23.25" customHeight="1" x14ac:dyDescent="0.3">
      <c r="A16">
        <v>8</v>
      </c>
      <c r="B16" s="20" t="s">
        <v>154</v>
      </c>
      <c r="C16" s="34">
        <v>10</v>
      </c>
      <c r="D16" s="52">
        <f t="shared" si="1"/>
        <v>0.5</v>
      </c>
      <c r="E16" s="35"/>
      <c r="F16" s="53">
        <f t="shared" si="2"/>
        <v>0</v>
      </c>
      <c r="G16" s="57">
        <f t="shared" si="3"/>
        <v>0.5</v>
      </c>
      <c r="H16" s="34"/>
      <c r="I16" s="53">
        <f t="shared" si="4"/>
        <v>0</v>
      </c>
      <c r="J16" s="17"/>
      <c r="K16" s="53">
        <f t="shared" si="5"/>
        <v>0</v>
      </c>
      <c r="L16" s="17">
        <f t="shared" si="6"/>
        <v>0</v>
      </c>
      <c r="M16" s="49">
        <f t="shared" si="7"/>
        <v>0.5</v>
      </c>
      <c r="N16" s="17"/>
      <c r="O16" s="42">
        <f t="shared" si="8"/>
        <v>0</v>
      </c>
      <c r="P16" s="28"/>
      <c r="Q16" s="42">
        <f t="shared" si="9"/>
        <v>0</v>
      </c>
      <c r="R16" s="17"/>
      <c r="S16" s="42">
        <f t="shared" si="10"/>
        <v>0</v>
      </c>
      <c r="T16" s="27"/>
      <c r="U16" s="27"/>
      <c r="V16" s="27"/>
      <c r="W16" s="45" t="e">
        <f t="shared" si="11"/>
        <v>#DIV/0!</v>
      </c>
      <c r="X16" s="46" t="e">
        <f t="shared" si="12"/>
        <v>#DIV/0!</v>
      </c>
      <c r="Y16" s="33" t="e">
        <f t="shared" si="13"/>
        <v>#DIV/0!</v>
      </c>
      <c r="Z16" s="17"/>
      <c r="AA16" s="17">
        <f t="shared" si="14"/>
        <v>0</v>
      </c>
      <c r="AB16" s="17"/>
      <c r="AC16" s="17">
        <f t="shared" si="15"/>
        <v>0</v>
      </c>
      <c r="AD16" s="17"/>
      <c r="AE16" s="17">
        <f t="shared" si="16"/>
        <v>0</v>
      </c>
      <c r="AF16" s="17"/>
      <c r="AG16" s="17">
        <f t="shared" si="17"/>
        <v>0</v>
      </c>
      <c r="AH16" s="17">
        <f t="shared" si="18"/>
        <v>0</v>
      </c>
      <c r="AI16" s="50" t="e">
        <f t="shared" si="0"/>
        <v>#DIV/0!</v>
      </c>
      <c r="AJ16" s="51" t="e">
        <f t="shared" si="19"/>
        <v>#DIV/0!</v>
      </c>
    </row>
    <row r="17" spans="1:36" ht="23.25" customHeight="1" x14ac:dyDescent="0.3">
      <c r="A17">
        <v>9</v>
      </c>
      <c r="B17" s="20" t="s">
        <v>154</v>
      </c>
      <c r="C17" s="34">
        <v>10</v>
      </c>
      <c r="D17" s="52">
        <f t="shared" si="1"/>
        <v>0.5</v>
      </c>
      <c r="E17" s="35"/>
      <c r="F17" s="53">
        <f t="shared" si="2"/>
        <v>0</v>
      </c>
      <c r="G17" s="57">
        <f t="shared" si="3"/>
        <v>0.5</v>
      </c>
      <c r="H17" s="34"/>
      <c r="I17" s="53">
        <f t="shared" si="4"/>
        <v>0</v>
      </c>
      <c r="J17" s="17"/>
      <c r="K17" s="53">
        <f t="shared" si="5"/>
        <v>0</v>
      </c>
      <c r="L17" s="17">
        <f t="shared" si="6"/>
        <v>0</v>
      </c>
      <c r="M17" s="49">
        <f t="shared" si="7"/>
        <v>0.5</v>
      </c>
      <c r="N17" s="17"/>
      <c r="O17" s="42">
        <f t="shared" si="8"/>
        <v>0</v>
      </c>
      <c r="P17" s="28"/>
      <c r="Q17" s="42">
        <f t="shared" si="9"/>
        <v>0</v>
      </c>
      <c r="R17" s="17"/>
      <c r="S17" s="42">
        <f t="shared" si="10"/>
        <v>0</v>
      </c>
      <c r="T17" s="27"/>
      <c r="U17" s="27"/>
      <c r="V17" s="27"/>
      <c r="W17" s="45" t="e">
        <f t="shared" si="11"/>
        <v>#DIV/0!</v>
      </c>
      <c r="X17" s="46" t="e">
        <f t="shared" si="12"/>
        <v>#DIV/0!</v>
      </c>
      <c r="Y17" s="33" t="e">
        <f t="shared" si="13"/>
        <v>#DIV/0!</v>
      </c>
      <c r="Z17" s="17"/>
      <c r="AA17" s="17">
        <f t="shared" si="14"/>
        <v>0</v>
      </c>
      <c r="AB17" s="17"/>
      <c r="AC17" s="17">
        <f t="shared" si="15"/>
        <v>0</v>
      </c>
      <c r="AD17" s="17"/>
      <c r="AE17" s="17">
        <f t="shared" si="16"/>
        <v>0</v>
      </c>
      <c r="AF17" s="17"/>
      <c r="AG17" s="17">
        <f t="shared" si="17"/>
        <v>0</v>
      </c>
      <c r="AH17" s="17">
        <f t="shared" si="18"/>
        <v>0</v>
      </c>
      <c r="AI17" s="50" t="e">
        <f t="shared" si="0"/>
        <v>#DIV/0!</v>
      </c>
      <c r="AJ17" s="51" t="e">
        <f t="shared" si="19"/>
        <v>#DIV/0!</v>
      </c>
    </row>
    <row r="18" spans="1:36" ht="23.25" customHeight="1" x14ac:dyDescent="0.3">
      <c r="A18">
        <v>10</v>
      </c>
      <c r="B18" s="20" t="s">
        <v>154</v>
      </c>
      <c r="C18" s="34">
        <v>10</v>
      </c>
      <c r="D18" s="52">
        <f t="shared" si="1"/>
        <v>0.5</v>
      </c>
      <c r="E18" s="35"/>
      <c r="F18" s="53">
        <f t="shared" si="2"/>
        <v>0</v>
      </c>
      <c r="G18" s="57">
        <f t="shared" si="3"/>
        <v>0.5</v>
      </c>
      <c r="H18" s="34"/>
      <c r="I18" s="53">
        <f t="shared" si="4"/>
        <v>0</v>
      </c>
      <c r="J18" s="17"/>
      <c r="K18" s="53">
        <f t="shared" si="5"/>
        <v>0</v>
      </c>
      <c r="L18" s="17">
        <f t="shared" si="6"/>
        <v>0</v>
      </c>
      <c r="M18" s="49">
        <f t="shared" si="7"/>
        <v>0.5</v>
      </c>
      <c r="N18" s="17"/>
      <c r="O18" s="42">
        <f t="shared" si="8"/>
        <v>0</v>
      </c>
      <c r="P18" s="28"/>
      <c r="Q18" s="42">
        <f t="shared" si="9"/>
        <v>0</v>
      </c>
      <c r="R18" s="17"/>
      <c r="S18" s="42">
        <f t="shared" si="10"/>
        <v>0</v>
      </c>
      <c r="T18" s="27"/>
      <c r="U18" s="27"/>
      <c r="V18" s="27"/>
      <c r="W18" s="45" t="e">
        <f t="shared" si="11"/>
        <v>#DIV/0!</v>
      </c>
      <c r="X18" s="46" t="e">
        <f t="shared" si="12"/>
        <v>#DIV/0!</v>
      </c>
      <c r="Y18" s="33" t="e">
        <f t="shared" si="13"/>
        <v>#DIV/0!</v>
      </c>
      <c r="Z18" s="17"/>
      <c r="AA18" s="17">
        <f t="shared" si="14"/>
        <v>0</v>
      </c>
      <c r="AB18" s="17"/>
      <c r="AC18" s="17">
        <f t="shared" si="15"/>
        <v>0</v>
      </c>
      <c r="AD18" s="17"/>
      <c r="AE18" s="17">
        <f t="shared" si="16"/>
        <v>0</v>
      </c>
      <c r="AF18" s="17"/>
      <c r="AG18" s="17">
        <f t="shared" si="17"/>
        <v>0</v>
      </c>
      <c r="AH18" s="17">
        <f t="shared" si="18"/>
        <v>0</v>
      </c>
      <c r="AI18" s="50" t="e">
        <f t="shared" si="0"/>
        <v>#DIV/0!</v>
      </c>
      <c r="AJ18" s="51" t="e">
        <f t="shared" si="19"/>
        <v>#DIV/0!</v>
      </c>
    </row>
    <row r="19" spans="1:36" ht="23.25" customHeight="1" x14ac:dyDescent="0.3">
      <c r="A19">
        <v>11</v>
      </c>
      <c r="B19" s="20" t="s">
        <v>154</v>
      </c>
      <c r="C19" s="34">
        <v>10</v>
      </c>
      <c r="D19" s="52">
        <f t="shared" si="1"/>
        <v>0.5</v>
      </c>
      <c r="E19" s="35"/>
      <c r="F19" s="53">
        <f t="shared" si="2"/>
        <v>0</v>
      </c>
      <c r="G19" s="57">
        <f t="shared" si="3"/>
        <v>0.5</v>
      </c>
      <c r="H19" s="34"/>
      <c r="I19" s="53">
        <f t="shared" si="4"/>
        <v>0</v>
      </c>
      <c r="J19" s="17"/>
      <c r="K19" s="53">
        <f t="shared" si="5"/>
        <v>0</v>
      </c>
      <c r="L19" s="17">
        <f t="shared" si="6"/>
        <v>0</v>
      </c>
      <c r="M19" s="49">
        <f t="shared" si="7"/>
        <v>0.5</v>
      </c>
      <c r="N19" s="17"/>
      <c r="O19" s="42">
        <f t="shared" si="8"/>
        <v>0</v>
      </c>
      <c r="P19" s="28"/>
      <c r="Q19" s="42">
        <f t="shared" si="9"/>
        <v>0</v>
      </c>
      <c r="R19" s="17"/>
      <c r="S19" s="42">
        <f t="shared" si="10"/>
        <v>0</v>
      </c>
      <c r="T19" s="27"/>
      <c r="U19" s="27"/>
      <c r="V19" s="27"/>
      <c r="W19" s="45" t="e">
        <f t="shared" si="11"/>
        <v>#DIV/0!</v>
      </c>
      <c r="X19" s="46" t="e">
        <f t="shared" si="12"/>
        <v>#DIV/0!</v>
      </c>
      <c r="Y19" s="33" t="e">
        <f t="shared" si="13"/>
        <v>#DIV/0!</v>
      </c>
      <c r="Z19" s="17"/>
      <c r="AA19" s="17">
        <f t="shared" si="14"/>
        <v>0</v>
      </c>
      <c r="AB19" s="17"/>
      <c r="AC19" s="17">
        <f t="shared" si="15"/>
        <v>0</v>
      </c>
      <c r="AD19" s="17"/>
      <c r="AE19" s="17">
        <f t="shared" si="16"/>
        <v>0</v>
      </c>
      <c r="AF19" s="17"/>
      <c r="AG19" s="17">
        <f t="shared" si="17"/>
        <v>0</v>
      </c>
      <c r="AH19" s="17">
        <f t="shared" si="18"/>
        <v>0</v>
      </c>
      <c r="AI19" s="50" t="e">
        <f t="shared" si="0"/>
        <v>#DIV/0!</v>
      </c>
      <c r="AJ19" s="51" t="e">
        <f t="shared" si="19"/>
        <v>#DIV/0!</v>
      </c>
    </row>
    <row r="20" spans="1:36" ht="23.25" customHeight="1" x14ac:dyDescent="0.3">
      <c r="A20">
        <v>12</v>
      </c>
      <c r="B20" s="20" t="s">
        <v>154</v>
      </c>
      <c r="C20" s="34">
        <v>10</v>
      </c>
      <c r="D20" s="52">
        <f t="shared" si="1"/>
        <v>0.5</v>
      </c>
      <c r="E20" s="35"/>
      <c r="F20" s="53">
        <f t="shared" si="2"/>
        <v>0</v>
      </c>
      <c r="G20" s="57">
        <f t="shared" si="3"/>
        <v>0.5</v>
      </c>
      <c r="H20" s="34"/>
      <c r="I20" s="53">
        <f t="shared" si="4"/>
        <v>0</v>
      </c>
      <c r="J20" s="17"/>
      <c r="K20" s="53">
        <f t="shared" si="5"/>
        <v>0</v>
      </c>
      <c r="L20" s="17">
        <f t="shared" si="6"/>
        <v>0</v>
      </c>
      <c r="M20" s="49">
        <f t="shared" si="7"/>
        <v>0.5</v>
      </c>
      <c r="N20" s="17"/>
      <c r="O20" s="42">
        <f t="shared" si="8"/>
        <v>0</v>
      </c>
      <c r="P20" s="28"/>
      <c r="Q20" s="42">
        <f t="shared" si="9"/>
        <v>0</v>
      </c>
      <c r="R20" s="17"/>
      <c r="S20" s="42">
        <f t="shared" si="10"/>
        <v>0</v>
      </c>
      <c r="T20" s="27"/>
      <c r="U20" s="27"/>
      <c r="V20" s="27"/>
      <c r="W20" s="45" t="e">
        <f t="shared" si="11"/>
        <v>#DIV/0!</v>
      </c>
      <c r="X20" s="46" t="e">
        <f t="shared" si="12"/>
        <v>#DIV/0!</v>
      </c>
      <c r="Y20" s="33" t="e">
        <f t="shared" si="13"/>
        <v>#DIV/0!</v>
      </c>
      <c r="Z20" s="17"/>
      <c r="AA20" s="17">
        <f t="shared" si="14"/>
        <v>0</v>
      </c>
      <c r="AB20" s="17"/>
      <c r="AC20" s="17">
        <f t="shared" si="15"/>
        <v>0</v>
      </c>
      <c r="AD20" s="17"/>
      <c r="AE20" s="17">
        <f t="shared" si="16"/>
        <v>0</v>
      </c>
      <c r="AF20" s="17"/>
      <c r="AG20" s="17">
        <f t="shared" si="17"/>
        <v>0</v>
      </c>
      <c r="AH20" s="17">
        <f t="shared" si="18"/>
        <v>0</v>
      </c>
      <c r="AI20" s="50" t="e">
        <f t="shared" si="0"/>
        <v>#DIV/0!</v>
      </c>
      <c r="AJ20" s="51" t="e">
        <f t="shared" si="19"/>
        <v>#DIV/0!</v>
      </c>
    </row>
    <row r="21" spans="1:36" ht="23.25" customHeight="1" x14ac:dyDescent="0.3">
      <c r="A21">
        <v>13</v>
      </c>
      <c r="B21" s="20" t="s">
        <v>154</v>
      </c>
      <c r="C21" s="34">
        <v>10</v>
      </c>
      <c r="D21" s="52">
        <f t="shared" si="1"/>
        <v>0.5</v>
      </c>
      <c r="E21" s="35"/>
      <c r="F21" s="53">
        <f t="shared" si="2"/>
        <v>0</v>
      </c>
      <c r="G21" s="57">
        <f t="shared" si="3"/>
        <v>0.5</v>
      </c>
      <c r="H21" s="34"/>
      <c r="I21" s="53">
        <f t="shared" si="4"/>
        <v>0</v>
      </c>
      <c r="J21" s="17"/>
      <c r="K21" s="53">
        <f t="shared" si="5"/>
        <v>0</v>
      </c>
      <c r="L21" s="17">
        <f t="shared" si="6"/>
        <v>0</v>
      </c>
      <c r="M21" s="49">
        <f t="shared" si="7"/>
        <v>0.5</v>
      </c>
      <c r="N21" s="17"/>
      <c r="O21" s="42">
        <f t="shared" si="8"/>
        <v>0</v>
      </c>
      <c r="P21" s="28"/>
      <c r="Q21" s="42">
        <f t="shared" si="9"/>
        <v>0</v>
      </c>
      <c r="R21" s="17"/>
      <c r="S21" s="42">
        <f t="shared" si="10"/>
        <v>0</v>
      </c>
      <c r="T21" s="27"/>
      <c r="U21" s="27"/>
      <c r="V21" s="27"/>
      <c r="W21" s="45" t="e">
        <f t="shared" si="11"/>
        <v>#DIV/0!</v>
      </c>
      <c r="X21" s="46" t="e">
        <f t="shared" si="12"/>
        <v>#DIV/0!</v>
      </c>
      <c r="Y21" s="33" t="e">
        <f t="shared" si="13"/>
        <v>#DIV/0!</v>
      </c>
      <c r="Z21" s="17"/>
      <c r="AA21" s="17">
        <f t="shared" si="14"/>
        <v>0</v>
      </c>
      <c r="AB21" s="17"/>
      <c r="AC21" s="17">
        <f t="shared" si="15"/>
        <v>0</v>
      </c>
      <c r="AD21" s="17"/>
      <c r="AE21" s="17">
        <f t="shared" si="16"/>
        <v>0</v>
      </c>
      <c r="AF21" s="17"/>
      <c r="AG21" s="17">
        <f t="shared" si="17"/>
        <v>0</v>
      </c>
      <c r="AH21" s="17">
        <f t="shared" si="18"/>
        <v>0</v>
      </c>
      <c r="AI21" s="50" t="e">
        <f t="shared" si="0"/>
        <v>#DIV/0!</v>
      </c>
      <c r="AJ21" s="51" t="e">
        <f t="shared" si="19"/>
        <v>#DIV/0!</v>
      </c>
    </row>
    <row r="22" spans="1:36" ht="23.25" customHeight="1" x14ac:dyDescent="0.3">
      <c r="A22">
        <v>14</v>
      </c>
      <c r="B22" s="20" t="s">
        <v>154</v>
      </c>
      <c r="C22" s="34">
        <v>10</v>
      </c>
      <c r="D22" s="52">
        <f t="shared" si="1"/>
        <v>0.5</v>
      </c>
      <c r="E22" s="35"/>
      <c r="F22" s="53">
        <f t="shared" si="2"/>
        <v>0</v>
      </c>
      <c r="G22" s="57">
        <f t="shared" si="3"/>
        <v>0.5</v>
      </c>
      <c r="H22" s="34"/>
      <c r="I22" s="53">
        <f t="shared" si="4"/>
        <v>0</v>
      </c>
      <c r="J22" s="17"/>
      <c r="K22" s="53">
        <f t="shared" si="5"/>
        <v>0</v>
      </c>
      <c r="L22" s="17">
        <f t="shared" si="6"/>
        <v>0</v>
      </c>
      <c r="M22" s="49">
        <f t="shared" si="7"/>
        <v>0.5</v>
      </c>
      <c r="N22" s="17"/>
      <c r="O22" s="42">
        <f t="shared" si="8"/>
        <v>0</v>
      </c>
      <c r="P22" s="28"/>
      <c r="Q22" s="42">
        <f t="shared" si="9"/>
        <v>0</v>
      </c>
      <c r="R22" s="17"/>
      <c r="S22" s="42">
        <f t="shared" si="10"/>
        <v>0</v>
      </c>
      <c r="T22" s="27"/>
      <c r="U22" s="27"/>
      <c r="V22" s="27"/>
      <c r="W22" s="45" t="e">
        <f t="shared" si="11"/>
        <v>#DIV/0!</v>
      </c>
      <c r="X22" s="46" t="e">
        <f t="shared" si="12"/>
        <v>#DIV/0!</v>
      </c>
      <c r="Y22" s="33" t="e">
        <f t="shared" si="13"/>
        <v>#DIV/0!</v>
      </c>
      <c r="Z22" s="17"/>
      <c r="AA22" s="17">
        <f t="shared" si="14"/>
        <v>0</v>
      </c>
      <c r="AB22" s="17"/>
      <c r="AC22" s="17">
        <f t="shared" si="15"/>
        <v>0</v>
      </c>
      <c r="AD22" s="17"/>
      <c r="AE22" s="17">
        <f t="shared" si="16"/>
        <v>0</v>
      </c>
      <c r="AF22" s="17"/>
      <c r="AG22" s="17">
        <f t="shared" si="17"/>
        <v>0</v>
      </c>
      <c r="AH22" s="17">
        <f t="shared" si="18"/>
        <v>0</v>
      </c>
      <c r="AI22" s="50" t="e">
        <f t="shared" si="0"/>
        <v>#DIV/0!</v>
      </c>
      <c r="AJ22" s="51" t="e">
        <f t="shared" si="19"/>
        <v>#DIV/0!</v>
      </c>
    </row>
    <row r="23" spans="1:36" ht="23.25" customHeight="1" x14ac:dyDescent="0.3">
      <c r="A23">
        <v>15</v>
      </c>
      <c r="B23" s="20" t="s">
        <v>154</v>
      </c>
      <c r="C23" s="34">
        <v>10</v>
      </c>
      <c r="D23" s="52">
        <f t="shared" si="1"/>
        <v>0.5</v>
      </c>
      <c r="E23" s="35"/>
      <c r="F23" s="53">
        <f t="shared" si="2"/>
        <v>0</v>
      </c>
      <c r="G23" s="57">
        <f t="shared" si="3"/>
        <v>0.5</v>
      </c>
      <c r="H23" s="34"/>
      <c r="I23" s="53">
        <f t="shared" si="4"/>
        <v>0</v>
      </c>
      <c r="J23" s="17"/>
      <c r="K23" s="53">
        <f t="shared" si="5"/>
        <v>0</v>
      </c>
      <c r="L23" s="17">
        <f t="shared" si="6"/>
        <v>0</v>
      </c>
      <c r="M23" s="49">
        <f t="shared" si="7"/>
        <v>0.5</v>
      </c>
      <c r="N23" s="17"/>
      <c r="O23" s="42">
        <f t="shared" si="8"/>
        <v>0</v>
      </c>
      <c r="P23" s="28"/>
      <c r="Q23" s="42">
        <f t="shared" si="9"/>
        <v>0</v>
      </c>
      <c r="R23" s="17"/>
      <c r="S23" s="42">
        <f t="shared" si="10"/>
        <v>0</v>
      </c>
      <c r="T23" s="27"/>
      <c r="U23" s="27"/>
      <c r="V23" s="27"/>
      <c r="W23" s="45" t="e">
        <f t="shared" si="11"/>
        <v>#DIV/0!</v>
      </c>
      <c r="X23" s="46" t="e">
        <f t="shared" si="12"/>
        <v>#DIV/0!</v>
      </c>
      <c r="Y23" s="33" t="e">
        <f t="shared" si="13"/>
        <v>#DIV/0!</v>
      </c>
      <c r="Z23" s="17"/>
      <c r="AA23" s="17">
        <f t="shared" si="14"/>
        <v>0</v>
      </c>
      <c r="AB23" s="17"/>
      <c r="AC23" s="17">
        <f t="shared" si="15"/>
        <v>0</v>
      </c>
      <c r="AD23" s="17"/>
      <c r="AE23" s="17">
        <f t="shared" si="16"/>
        <v>0</v>
      </c>
      <c r="AF23" s="17"/>
      <c r="AG23" s="17">
        <f t="shared" si="17"/>
        <v>0</v>
      </c>
      <c r="AH23" s="17">
        <f t="shared" si="18"/>
        <v>0</v>
      </c>
      <c r="AI23" s="50" t="e">
        <f t="shared" si="0"/>
        <v>#DIV/0!</v>
      </c>
      <c r="AJ23" s="51" t="e">
        <f t="shared" si="19"/>
        <v>#DIV/0!</v>
      </c>
    </row>
    <row r="24" spans="1:36" ht="23.25" customHeight="1" x14ac:dyDescent="0.3">
      <c r="A24">
        <v>16</v>
      </c>
      <c r="B24" s="20" t="s">
        <v>154</v>
      </c>
      <c r="C24" s="34">
        <v>10</v>
      </c>
      <c r="D24" s="52">
        <f t="shared" si="1"/>
        <v>0.5</v>
      </c>
      <c r="E24" s="35"/>
      <c r="F24" s="53">
        <f t="shared" si="2"/>
        <v>0</v>
      </c>
      <c r="G24" s="57">
        <f t="shared" si="3"/>
        <v>0.5</v>
      </c>
      <c r="H24" s="34"/>
      <c r="I24" s="53">
        <f t="shared" si="4"/>
        <v>0</v>
      </c>
      <c r="J24" s="17"/>
      <c r="K24" s="53">
        <f t="shared" si="5"/>
        <v>0</v>
      </c>
      <c r="L24" s="17">
        <f t="shared" si="6"/>
        <v>0</v>
      </c>
      <c r="M24" s="49">
        <f t="shared" si="7"/>
        <v>0.5</v>
      </c>
      <c r="N24" s="17"/>
      <c r="O24" s="42">
        <f t="shared" si="8"/>
        <v>0</v>
      </c>
      <c r="P24" s="28"/>
      <c r="Q24" s="42">
        <f t="shared" si="9"/>
        <v>0</v>
      </c>
      <c r="R24" s="17"/>
      <c r="S24" s="42">
        <f t="shared" si="10"/>
        <v>0</v>
      </c>
      <c r="T24" s="27"/>
      <c r="U24" s="27"/>
      <c r="V24" s="27"/>
      <c r="W24" s="45" t="e">
        <f t="shared" si="11"/>
        <v>#DIV/0!</v>
      </c>
      <c r="X24" s="46" t="e">
        <f t="shared" si="12"/>
        <v>#DIV/0!</v>
      </c>
      <c r="Y24" s="33" t="e">
        <f t="shared" si="13"/>
        <v>#DIV/0!</v>
      </c>
      <c r="Z24" s="17"/>
      <c r="AA24" s="17">
        <f t="shared" si="14"/>
        <v>0</v>
      </c>
      <c r="AB24" s="17"/>
      <c r="AC24" s="17">
        <f t="shared" si="15"/>
        <v>0</v>
      </c>
      <c r="AD24" s="17"/>
      <c r="AE24" s="17">
        <f t="shared" si="16"/>
        <v>0</v>
      </c>
      <c r="AF24" s="17"/>
      <c r="AG24" s="17">
        <f t="shared" si="17"/>
        <v>0</v>
      </c>
      <c r="AH24" s="17">
        <f t="shared" si="18"/>
        <v>0</v>
      </c>
      <c r="AI24" s="50" t="e">
        <f t="shared" si="0"/>
        <v>#DIV/0!</v>
      </c>
      <c r="AJ24" s="51" t="e">
        <f t="shared" si="19"/>
        <v>#DIV/0!</v>
      </c>
    </row>
    <row r="25" spans="1:36" ht="23.25" customHeight="1" x14ac:dyDescent="0.3">
      <c r="A25">
        <v>17</v>
      </c>
      <c r="B25" s="20" t="s">
        <v>154</v>
      </c>
      <c r="C25" s="34">
        <v>10</v>
      </c>
      <c r="D25" s="52">
        <f t="shared" si="1"/>
        <v>0.5</v>
      </c>
      <c r="E25" s="35"/>
      <c r="F25" s="53">
        <f t="shared" si="2"/>
        <v>0</v>
      </c>
      <c r="G25" s="57">
        <f t="shared" si="3"/>
        <v>0.5</v>
      </c>
      <c r="H25" s="34"/>
      <c r="I25" s="53">
        <f t="shared" si="4"/>
        <v>0</v>
      </c>
      <c r="J25" s="17"/>
      <c r="K25" s="53">
        <f t="shared" si="5"/>
        <v>0</v>
      </c>
      <c r="L25" s="17">
        <f t="shared" si="6"/>
        <v>0</v>
      </c>
      <c r="M25" s="49">
        <f t="shared" si="7"/>
        <v>0.5</v>
      </c>
      <c r="N25" s="17"/>
      <c r="O25" s="42">
        <f t="shared" si="8"/>
        <v>0</v>
      </c>
      <c r="P25" s="28"/>
      <c r="Q25" s="42">
        <f t="shared" si="9"/>
        <v>0</v>
      </c>
      <c r="R25" s="17"/>
      <c r="S25" s="42">
        <f t="shared" si="10"/>
        <v>0</v>
      </c>
      <c r="T25" s="27"/>
      <c r="U25" s="27"/>
      <c r="V25" s="27"/>
      <c r="W25" s="45" t="e">
        <f t="shared" si="11"/>
        <v>#DIV/0!</v>
      </c>
      <c r="X25" s="46" t="e">
        <f t="shared" si="12"/>
        <v>#DIV/0!</v>
      </c>
      <c r="Y25" s="33" t="e">
        <f t="shared" si="13"/>
        <v>#DIV/0!</v>
      </c>
      <c r="Z25" s="17"/>
      <c r="AA25" s="17">
        <f t="shared" si="14"/>
        <v>0</v>
      </c>
      <c r="AB25" s="17"/>
      <c r="AC25" s="17">
        <f t="shared" si="15"/>
        <v>0</v>
      </c>
      <c r="AD25" s="17"/>
      <c r="AE25" s="17">
        <f t="shared" si="16"/>
        <v>0</v>
      </c>
      <c r="AF25" s="17"/>
      <c r="AG25" s="17">
        <f t="shared" si="17"/>
        <v>0</v>
      </c>
      <c r="AH25" s="17">
        <f t="shared" si="18"/>
        <v>0</v>
      </c>
      <c r="AI25" s="50" t="e">
        <f t="shared" si="0"/>
        <v>#DIV/0!</v>
      </c>
      <c r="AJ25" s="51" t="e">
        <f t="shared" si="19"/>
        <v>#DIV/0!</v>
      </c>
    </row>
    <row r="26" spans="1:36" ht="23.25" customHeight="1" x14ac:dyDescent="0.3">
      <c r="A26">
        <v>18</v>
      </c>
      <c r="B26" s="20" t="s">
        <v>154</v>
      </c>
      <c r="C26" s="34">
        <v>10</v>
      </c>
      <c r="D26" s="52">
        <f t="shared" si="1"/>
        <v>0.5</v>
      </c>
      <c r="E26" s="35"/>
      <c r="F26" s="53">
        <f t="shared" si="2"/>
        <v>0</v>
      </c>
      <c r="G26" s="57">
        <f t="shared" si="3"/>
        <v>0.5</v>
      </c>
      <c r="H26" s="34"/>
      <c r="I26" s="53">
        <f t="shared" si="4"/>
        <v>0</v>
      </c>
      <c r="J26" s="17"/>
      <c r="K26" s="53">
        <f t="shared" si="5"/>
        <v>0</v>
      </c>
      <c r="L26" s="17">
        <f t="shared" si="6"/>
        <v>0</v>
      </c>
      <c r="M26" s="49">
        <f t="shared" si="7"/>
        <v>0.5</v>
      </c>
      <c r="N26" s="17"/>
      <c r="O26" s="42">
        <f t="shared" si="8"/>
        <v>0</v>
      </c>
      <c r="P26" s="28"/>
      <c r="Q26" s="42">
        <f t="shared" si="9"/>
        <v>0</v>
      </c>
      <c r="R26" s="17"/>
      <c r="S26" s="42">
        <f t="shared" si="10"/>
        <v>0</v>
      </c>
      <c r="T26" s="27"/>
      <c r="U26" s="27"/>
      <c r="V26" s="27"/>
      <c r="W26" s="45" t="e">
        <f t="shared" si="11"/>
        <v>#DIV/0!</v>
      </c>
      <c r="X26" s="46" t="e">
        <f t="shared" si="12"/>
        <v>#DIV/0!</v>
      </c>
      <c r="Y26" s="33" t="e">
        <f t="shared" si="13"/>
        <v>#DIV/0!</v>
      </c>
      <c r="Z26" s="17"/>
      <c r="AA26" s="17">
        <f t="shared" si="14"/>
        <v>0</v>
      </c>
      <c r="AB26" s="17"/>
      <c r="AC26" s="17">
        <f t="shared" si="15"/>
        <v>0</v>
      </c>
      <c r="AD26" s="17"/>
      <c r="AE26" s="17">
        <f t="shared" si="16"/>
        <v>0</v>
      </c>
      <c r="AF26" s="17"/>
      <c r="AG26" s="17">
        <f t="shared" si="17"/>
        <v>0</v>
      </c>
      <c r="AH26" s="17">
        <f t="shared" si="18"/>
        <v>0</v>
      </c>
      <c r="AI26" s="50" t="e">
        <f t="shared" si="0"/>
        <v>#DIV/0!</v>
      </c>
      <c r="AJ26" s="51" t="e">
        <f t="shared" si="19"/>
        <v>#DIV/0!</v>
      </c>
    </row>
    <row r="27" spans="1:36" ht="23.25" customHeight="1" x14ac:dyDescent="0.3">
      <c r="A27">
        <v>19</v>
      </c>
      <c r="B27" s="20" t="s">
        <v>154</v>
      </c>
      <c r="C27" s="34">
        <v>10</v>
      </c>
      <c r="D27" s="52">
        <f t="shared" si="1"/>
        <v>0.5</v>
      </c>
      <c r="E27" s="35"/>
      <c r="F27" s="53">
        <f t="shared" si="2"/>
        <v>0</v>
      </c>
      <c r="G27" s="57">
        <f t="shared" si="3"/>
        <v>0.5</v>
      </c>
      <c r="H27" s="34"/>
      <c r="I27" s="53">
        <f t="shared" si="4"/>
        <v>0</v>
      </c>
      <c r="J27" s="17"/>
      <c r="K27" s="53">
        <f t="shared" si="5"/>
        <v>0</v>
      </c>
      <c r="L27" s="17">
        <f t="shared" si="6"/>
        <v>0</v>
      </c>
      <c r="M27" s="49">
        <f t="shared" si="7"/>
        <v>0.5</v>
      </c>
      <c r="N27" s="17"/>
      <c r="O27" s="42">
        <f t="shared" si="8"/>
        <v>0</v>
      </c>
      <c r="P27" s="28"/>
      <c r="Q27" s="42">
        <f t="shared" si="9"/>
        <v>0</v>
      </c>
      <c r="R27" s="17"/>
      <c r="S27" s="42">
        <f t="shared" si="10"/>
        <v>0</v>
      </c>
      <c r="T27" s="27"/>
      <c r="U27" s="27"/>
      <c r="V27" s="27"/>
      <c r="W27" s="45" t="e">
        <f t="shared" si="11"/>
        <v>#DIV/0!</v>
      </c>
      <c r="X27" s="46" t="e">
        <f t="shared" si="12"/>
        <v>#DIV/0!</v>
      </c>
      <c r="Y27" s="33" t="e">
        <f t="shared" si="13"/>
        <v>#DIV/0!</v>
      </c>
      <c r="Z27" s="17"/>
      <c r="AA27" s="17">
        <f t="shared" si="14"/>
        <v>0</v>
      </c>
      <c r="AB27" s="17"/>
      <c r="AC27" s="17">
        <f t="shared" si="15"/>
        <v>0</v>
      </c>
      <c r="AD27" s="17"/>
      <c r="AE27" s="17">
        <f t="shared" si="16"/>
        <v>0</v>
      </c>
      <c r="AF27" s="17"/>
      <c r="AG27" s="17">
        <f t="shared" si="17"/>
        <v>0</v>
      </c>
      <c r="AH27" s="17">
        <f t="shared" si="18"/>
        <v>0</v>
      </c>
      <c r="AI27" s="50" t="e">
        <f t="shared" si="0"/>
        <v>#DIV/0!</v>
      </c>
      <c r="AJ27" s="51" t="e">
        <f t="shared" si="19"/>
        <v>#DIV/0!</v>
      </c>
    </row>
    <row r="28" spans="1:36" ht="23.25" customHeight="1" x14ac:dyDescent="0.3">
      <c r="A28">
        <v>20</v>
      </c>
      <c r="B28" s="20" t="s">
        <v>154</v>
      </c>
      <c r="C28" s="34">
        <v>10</v>
      </c>
      <c r="D28" s="52">
        <f t="shared" si="1"/>
        <v>0.5</v>
      </c>
      <c r="E28" s="35"/>
      <c r="F28" s="53">
        <f t="shared" si="2"/>
        <v>0</v>
      </c>
      <c r="G28" s="57">
        <f t="shared" si="3"/>
        <v>0.5</v>
      </c>
      <c r="H28" s="34"/>
      <c r="I28" s="53">
        <f t="shared" si="4"/>
        <v>0</v>
      </c>
      <c r="J28" s="17"/>
      <c r="K28" s="53">
        <f t="shared" si="5"/>
        <v>0</v>
      </c>
      <c r="L28" s="17">
        <f t="shared" si="6"/>
        <v>0</v>
      </c>
      <c r="M28" s="49">
        <f t="shared" si="7"/>
        <v>0.5</v>
      </c>
      <c r="N28" s="17"/>
      <c r="O28" s="42">
        <f t="shared" si="8"/>
        <v>0</v>
      </c>
      <c r="P28" s="28"/>
      <c r="Q28" s="42">
        <f t="shared" si="9"/>
        <v>0</v>
      </c>
      <c r="R28" s="17"/>
      <c r="S28" s="42">
        <f t="shared" si="10"/>
        <v>0</v>
      </c>
      <c r="T28" s="27"/>
      <c r="U28" s="27"/>
      <c r="V28" s="27"/>
      <c r="W28" s="45" t="e">
        <f t="shared" si="11"/>
        <v>#DIV/0!</v>
      </c>
      <c r="X28" s="46" t="e">
        <f t="shared" si="12"/>
        <v>#DIV/0!</v>
      </c>
      <c r="Y28" s="33" t="e">
        <f t="shared" si="13"/>
        <v>#DIV/0!</v>
      </c>
      <c r="Z28" s="17"/>
      <c r="AA28" s="17">
        <f t="shared" si="14"/>
        <v>0</v>
      </c>
      <c r="AB28" s="17"/>
      <c r="AC28" s="17">
        <f t="shared" si="15"/>
        <v>0</v>
      </c>
      <c r="AD28" s="17"/>
      <c r="AE28" s="17">
        <f t="shared" si="16"/>
        <v>0</v>
      </c>
      <c r="AF28" s="17"/>
      <c r="AG28" s="17">
        <f t="shared" si="17"/>
        <v>0</v>
      </c>
      <c r="AH28" s="17">
        <f t="shared" si="18"/>
        <v>0</v>
      </c>
      <c r="AI28" s="50" t="e">
        <f t="shared" si="0"/>
        <v>#DIV/0!</v>
      </c>
      <c r="AJ28" s="51" t="e">
        <f t="shared" si="19"/>
        <v>#DIV/0!</v>
      </c>
    </row>
    <row r="29" spans="1:36" ht="23.25" customHeight="1" x14ac:dyDescent="0.3">
      <c r="A29">
        <v>21</v>
      </c>
      <c r="B29" s="20" t="s">
        <v>154</v>
      </c>
      <c r="C29" s="34">
        <v>10</v>
      </c>
      <c r="D29" s="52">
        <f t="shared" si="1"/>
        <v>0.5</v>
      </c>
      <c r="E29" s="35"/>
      <c r="F29" s="53">
        <f t="shared" si="2"/>
        <v>0</v>
      </c>
      <c r="G29" s="57">
        <f t="shared" si="3"/>
        <v>0.5</v>
      </c>
      <c r="H29" s="34"/>
      <c r="I29" s="53">
        <f t="shared" si="4"/>
        <v>0</v>
      </c>
      <c r="J29" s="17"/>
      <c r="K29" s="53">
        <f t="shared" si="5"/>
        <v>0</v>
      </c>
      <c r="L29" s="17">
        <f t="shared" si="6"/>
        <v>0</v>
      </c>
      <c r="M29" s="49">
        <f t="shared" si="7"/>
        <v>0.5</v>
      </c>
      <c r="N29" s="17"/>
      <c r="O29" s="42">
        <f t="shared" si="8"/>
        <v>0</v>
      </c>
      <c r="P29" s="28"/>
      <c r="Q29" s="42">
        <f t="shared" si="9"/>
        <v>0</v>
      </c>
      <c r="R29" s="17"/>
      <c r="S29" s="42">
        <f t="shared" si="10"/>
        <v>0</v>
      </c>
      <c r="T29" s="27"/>
      <c r="U29" s="27"/>
      <c r="V29" s="27"/>
      <c r="W29" s="45" t="e">
        <f t="shared" si="11"/>
        <v>#DIV/0!</v>
      </c>
      <c r="X29" s="46" t="e">
        <f t="shared" si="12"/>
        <v>#DIV/0!</v>
      </c>
      <c r="Y29" s="33" t="e">
        <f t="shared" si="13"/>
        <v>#DIV/0!</v>
      </c>
      <c r="Z29" s="17"/>
      <c r="AA29" s="17">
        <f t="shared" si="14"/>
        <v>0</v>
      </c>
      <c r="AB29" s="17"/>
      <c r="AC29" s="17">
        <f t="shared" si="15"/>
        <v>0</v>
      </c>
      <c r="AD29" s="17"/>
      <c r="AE29" s="17">
        <f t="shared" si="16"/>
        <v>0</v>
      </c>
      <c r="AF29" s="17"/>
      <c r="AG29" s="17">
        <f t="shared" si="17"/>
        <v>0</v>
      </c>
      <c r="AH29" s="17">
        <f t="shared" si="18"/>
        <v>0</v>
      </c>
      <c r="AI29" s="50" t="e">
        <f t="shared" si="0"/>
        <v>#DIV/0!</v>
      </c>
      <c r="AJ29" s="51" t="e">
        <f t="shared" si="19"/>
        <v>#DIV/0!</v>
      </c>
    </row>
    <row r="30" spans="1:36" ht="23.25" customHeight="1" x14ac:dyDescent="0.3">
      <c r="A30">
        <v>22</v>
      </c>
      <c r="B30" s="20" t="s">
        <v>154</v>
      </c>
      <c r="C30" s="34">
        <v>10</v>
      </c>
      <c r="D30" s="52">
        <f t="shared" si="1"/>
        <v>0.5</v>
      </c>
      <c r="E30" s="35"/>
      <c r="F30" s="53">
        <f t="shared" si="2"/>
        <v>0</v>
      </c>
      <c r="G30" s="57">
        <f t="shared" si="3"/>
        <v>0.5</v>
      </c>
      <c r="H30" s="34"/>
      <c r="I30" s="53">
        <f t="shared" si="4"/>
        <v>0</v>
      </c>
      <c r="J30" s="17"/>
      <c r="K30" s="53">
        <f t="shared" si="5"/>
        <v>0</v>
      </c>
      <c r="L30" s="17">
        <f t="shared" si="6"/>
        <v>0</v>
      </c>
      <c r="M30" s="49">
        <f t="shared" si="7"/>
        <v>0.5</v>
      </c>
      <c r="N30" s="17"/>
      <c r="O30" s="42">
        <f t="shared" si="8"/>
        <v>0</v>
      </c>
      <c r="P30" s="28"/>
      <c r="Q30" s="42">
        <f t="shared" si="9"/>
        <v>0</v>
      </c>
      <c r="R30" s="17"/>
      <c r="S30" s="42">
        <f t="shared" si="10"/>
        <v>0</v>
      </c>
      <c r="T30" s="27"/>
      <c r="U30" s="27"/>
      <c r="V30" s="27"/>
      <c r="W30" s="45" t="e">
        <f t="shared" si="11"/>
        <v>#DIV/0!</v>
      </c>
      <c r="X30" s="46" t="e">
        <f t="shared" si="12"/>
        <v>#DIV/0!</v>
      </c>
      <c r="Y30" s="33" t="e">
        <f t="shared" si="13"/>
        <v>#DIV/0!</v>
      </c>
      <c r="Z30" s="17"/>
      <c r="AA30" s="17">
        <f t="shared" si="14"/>
        <v>0</v>
      </c>
      <c r="AB30" s="17"/>
      <c r="AC30" s="17">
        <f t="shared" si="15"/>
        <v>0</v>
      </c>
      <c r="AD30" s="17"/>
      <c r="AE30" s="17">
        <f t="shared" si="16"/>
        <v>0</v>
      </c>
      <c r="AF30" s="17"/>
      <c r="AG30" s="17">
        <f t="shared" si="17"/>
        <v>0</v>
      </c>
      <c r="AH30" s="17">
        <f t="shared" si="18"/>
        <v>0</v>
      </c>
      <c r="AI30" s="50" t="e">
        <f t="shared" si="0"/>
        <v>#DIV/0!</v>
      </c>
      <c r="AJ30" s="51" t="e">
        <f t="shared" si="19"/>
        <v>#DIV/0!</v>
      </c>
    </row>
    <row r="31" spans="1:36" ht="23.25" customHeight="1" x14ac:dyDescent="0.3">
      <c r="A31">
        <v>23</v>
      </c>
      <c r="B31" s="20" t="s">
        <v>154</v>
      </c>
      <c r="C31" s="34">
        <v>10</v>
      </c>
      <c r="D31" s="52">
        <f t="shared" si="1"/>
        <v>0.5</v>
      </c>
      <c r="E31" s="35"/>
      <c r="F31" s="53">
        <f t="shared" si="2"/>
        <v>0</v>
      </c>
      <c r="G31" s="57">
        <f t="shared" si="3"/>
        <v>0.5</v>
      </c>
      <c r="H31" s="34"/>
      <c r="I31" s="53">
        <f t="shared" si="4"/>
        <v>0</v>
      </c>
      <c r="J31" s="17"/>
      <c r="K31" s="53">
        <f t="shared" si="5"/>
        <v>0</v>
      </c>
      <c r="L31" s="17">
        <f t="shared" si="6"/>
        <v>0</v>
      </c>
      <c r="M31" s="49">
        <f t="shared" si="7"/>
        <v>0.5</v>
      </c>
      <c r="N31" s="17"/>
      <c r="O31" s="42">
        <f t="shared" si="8"/>
        <v>0</v>
      </c>
      <c r="P31" s="28"/>
      <c r="Q31" s="42">
        <f t="shared" si="9"/>
        <v>0</v>
      </c>
      <c r="R31" s="17"/>
      <c r="S31" s="42">
        <f t="shared" si="10"/>
        <v>0</v>
      </c>
      <c r="T31" s="27"/>
      <c r="U31" s="27"/>
      <c r="V31" s="27"/>
      <c r="W31" s="45" t="e">
        <f t="shared" si="11"/>
        <v>#DIV/0!</v>
      </c>
      <c r="X31" s="46" t="e">
        <f t="shared" si="12"/>
        <v>#DIV/0!</v>
      </c>
      <c r="Y31" s="33" t="e">
        <f t="shared" si="13"/>
        <v>#DIV/0!</v>
      </c>
      <c r="Z31" s="17"/>
      <c r="AA31" s="17">
        <f t="shared" si="14"/>
        <v>0</v>
      </c>
      <c r="AB31" s="17"/>
      <c r="AC31" s="17">
        <f t="shared" si="15"/>
        <v>0</v>
      </c>
      <c r="AD31" s="17"/>
      <c r="AE31" s="17">
        <f t="shared" si="16"/>
        <v>0</v>
      </c>
      <c r="AF31" s="17"/>
      <c r="AG31" s="17">
        <f t="shared" si="17"/>
        <v>0</v>
      </c>
      <c r="AH31" s="17">
        <f t="shared" si="18"/>
        <v>0</v>
      </c>
      <c r="AI31" s="50" t="e">
        <f t="shared" si="0"/>
        <v>#DIV/0!</v>
      </c>
      <c r="AJ31" s="51" t="e">
        <f t="shared" si="19"/>
        <v>#DIV/0!</v>
      </c>
    </row>
    <row r="32" spans="1:36" ht="23.25" customHeight="1" x14ac:dyDescent="0.3">
      <c r="A32">
        <v>24</v>
      </c>
      <c r="B32" s="20" t="s">
        <v>154</v>
      </c>
      <c r="C32" s="34">
        <v>10</v>
      </c>
      <c r="D32" s="52">
        <f t="shared" si="1"/>
        <v>0.5</v>
      </c>
      <c r="E32" s="35"/>
      <c r="F32" s="53">
        <f t="shared" si="2"/>
        <v>0</v>
      </c>
      <c r="G32" s="57">
        <f t="shared" si="3"/>
        <v>0.5</v>
      </c>
      <c r="H32" s="34"/>
      <c r="I32" s="53">
        <f t="shared" si="4"/>
        <v>0</v>
      </c>
      <c r="J32" s="17"/>
      <c r="K32" s="53">
        <f t="shared" si="5"/>
        <v>0</v>
      </c>
      <c r="L32" s="17">
        <f t="shared" si="6"/>
        <v>0</v>
      </c>
      <c r="M32" s="49">
        <f t="shared" si="7"/>
        <v>0.5</v>
      </c>
      <c r="N32" s="17"/>
      <c r="O32" s="42">
        <f t="shared" si="8"/>
        <v>0</v>
      </c>
      <c r="P32" s="28"/>
      <c r="Q32" s="42">
        <f t="shared" si="9"/>
        <v>0</v>
      </c>
      <c r="R32" s="17"/>
      <c r="S32" s="42">
        <f t="shared" si="10"/>
        <v>0</v>
      </c>
      <c r="T32" s="27"/>
      <c r="U32" s="27"/>
      <c r="V32" s="27"/>
      <c r="W32" s="45" t="e">
        <f t="shared" si="11"/>
        <v>#DIV/0!</v>
      </c>
      <c r="X32" s="46" t="e">
        <f t="shared" si="12"/>
        <v>#DIV/0!</v>
      </c>
      <c r="Y32" s="33" t="e">
        <f t="shared" si="13"/>
        <v>#DIV/0!</v>
      </c>
      <c r="Z32" s="17"/>
      <c r="AA32" s="17">
        <f t="shared" si="14"/>
        <v>0</v>
      </c>
      <c r="AB32" s="17"/>
      <c r="AC32" s="17">
        <f t="shared" si="15"/>
        <v>0</v>
      </c>
      <c r="AD32" s="17"/>
      <c r="AE32" s="17">
        <f t="shared" si="16"/>
        <v>0</v>
      </c>
      <c r="AF32" s="17"/>
      <c r="AG32" s="17">
        <f t="shared" si="17"/>
        <v>0</v>
      </c>
      <c r="AH32" s="17">
        <f t="shared" si="18"/>
        <v>0</v>
      </c>
      <c r="AI32" s="50" t="e">
        <f t="shared" si="0"/>
        <v>#DIV/0!</v>
      </c>
      <c r="AJ32" s="51" t="e">
        <f t="shared" si="19"/>
        <v>#DIV/0!</v>
      </c>
    </row>
    <row r="33" spans="1:36" ht="23.25" customHeight="1" x14ac:dyDescent="0.3">
      <c r="A33">
        <v>25</v>
      </c>
      <c r="B33" s="20" t="s">
        <v>154</v>
      </c>
      <c r="C33" s="34">
        <v>10</v>
      </c>
      <c r="D33" s="52">
        <f t="shared" si="1"/>
        <v>0.5</v>
      </c>
      <c r="E33" s="35"/>
      <c r="F33" s="53">
        <f t="shared" si="2"/>
        <v>0</v>
      </c>
      <c r="G33" s="57">
        <f t="shared" si="3"/>
        <v>0.5</v>
      </c>
      <c r="H33" s="34"/>
      <c r="I33" s="53">
        <f t="shared" si="4"/>
        <v>0</v>
      </c>
      <c r="J33" s="17"/>
      <c r="K33" s="53">
        <f t="shared" si="5"/>
        <v>0</v>
      </c>
      <c r="L33" s="17">
        <f t="shared" si="6"/>
        <v>0</v>
      </c>
      <c r="M33" s="49">
        <f t="shared" si="7"/>
        <v>0.5</v>
      </c>
      <c r="N33" s="17"/>
      <c r="O33" s="42">
        <f t="shared" si="8"/>
        <v>0</v>
      </c>
      <c r="P33" s="28"/>
      <c r="Q33" s="42">
        <f t="shared" si="9"/>
        <v>0</v>
      </c>
      <c r="R33" s="17"/>
      <c r="S33" s="42">
        <f t="shared" si="10"/>
        <v>0</v>
      </c>
      <c r="T33" s="27"/>
      <c r="U33" s="27"/>
      <c r="V33" s="27"/>
      <c r="W33" s="45" t="e">
        <f t="shared" si="11"/>
        <v>#DIV/0!</v>
      </c>
      <c r="X33" s="46" t="e">
        <f t="shared" si="12"/>
        <v>#DIV/0!</v>
      </c>
      <c r="Y33" s="33" t="e">
        <f t="shared" si="13"/>
        <v>#DIV/0!</v>
      </c>
      <c r="Z33" s="17"/>
      <c r="AA33" s="17">
        <f t="shared" si="14"/>
        <v>0</v>
      </c>
      <c r="AB33" s="17"/>
      <c r="AC33" s="17">
        <f t="shared" si="15"/>
        <v>0</v>
      </c>
      <c r="AD33" s="17"/>
      <c r="AE33" s="17">
        <f t="shared" si="16"/>
        <v>0</v>
      </c>
      <c r="AF33" s="17"/>
      <c r="AG33" s="17">
        <f t="shared" si="17"/>
        <v>0</v>
      </c>
      <c r="AH33" s="17">
        <f t="shared" si="18"/>
        <v>0</v>
      </c>
      <c r="AI33" s="50" t="e">
        <f t="shared" si="0"/>
        <v>#DIV/0!</v>
      </c>
      <c r="AJ33" s="51" t="e">
        <f t="shared" si="19"/>
        <v>#DIV/0!</v>
      </c>
    </row>
  </sheetData>
  <mergeCells count="48">
    <mergeCell ref="N7:O7"/>
    <mergeCell ref="N5:O5"/>
    <mergeCell ref="N4:O4"/>
    <mergeCell ref="N6:O6"/>
    <mergeCell ref="Z4:AA4"/>
    <mergeCell ref="Z5:AA5"/>
    <mergeCell ref="Z6:AA6"/>
    <mergeCell ref="Z7:AA7"/>
    <mergeCell ref="P7:Q7"/>
    <mergeCell ref="P6:Q6"/>
    <mergeCell ref="P5:Q5"/>
    <mergeCell ref="R7:S7"/>
    <mergeCell ref="R6:S6"/>
    <mergeCell ref="R5:S5"/>
    <mergeCell ref="P4:Q4"/>
    <mergeCell ref="R4:S4"/>
    <mergeCell ref="Z3:AH3"/>
    <mergeCell ref="AI3:AJ7"/>
    <mergeCell ref="AB7:AC7"/>
    <mergeCell ref="AD7:AE7"/>
    <mergeCell ref="AF7:AG7"/>
    <mergeCell ref="AB6:AC6"/>
    <mergeCell ref="AD6:AE6"/>
    <mergeCell ref="AF6:AG6"/>
    <mergeCell ref="AB5:AG5"/>
    <mergeCell ref="E5:F5"/>
    <mergeCell ref="AF4:AG4"/>
    <mergeCell ref="AB4:AC4"/>
    <mergeCell ref="AD4:AE4"/>
    <mergeCell ref="T6:X6"/>
    <mergeCell ref="T5:X5"/>
    <mergeCell ref="T4:X4"/>
    <mergeCell ref="W7:X7"/>
    <mergeCell ref="T7:V7"/>
    <mergeCell ref="C3:M3"/>
    <mergeCell ref="N3:Y3"/>
    <mergeCell ref="H7:I7"/>
    <mergeCell ref="H6:I6"/>
    <mergeCell ref="H5:I5"/>
    <mergeCell ref="J7:K7"/>
    <mergeCell ref="H4:K4"/>
    <mergeCell ref="J5:K5"/>
    <mergeCell ref="J6:K6"/>
    <mergeCell ref="C4:G4"/>
    <mergeCell ref="C7:D7"/>
    <mergeCell ref="C6:D6"/>
    <mergeCell ref="E7:F7"/>
    <mergeCell ref="E6:F6"/>
  </mergeCells>
  <conditionalFormatting sqref="F9:G33">
    <cfRule type="cellIs" dxfId="7" priority="9" operator="lessThan">
      <formula>"4.4"</formula>
    </cfRule>
  </conditionalFormatting>
  <conditionalFormatting sqref="I9:I33">
    <cfRule type="cellIs" dxfId="6" priority="4" operator="lessThan">
      <formula>"4.4"</formula>
    </cfRule>
  </conditionalFormatting>
  <conditionalFormatting sqref="K9:K33">
    <cfRule type="cellIs" dxfId="5" priority="1" operator="lessThan">
      <formula>"4.4"</formula>
    </cfRule>
  </conditionalFormatting>
  <conditionalFormatting sqref="L9:M33">
    <cfRule type="cellIs" dxfId="4" priority="12" operator="lessThan">
      <formula>2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33"/>
  <sheetViews>
    <sheetView topLeftCell="A3" zoomScale="70" zoomScaleNormal="70" workbookViewId="0">
      <selection activeCell="T10" sqref="T10"/>
    </sheetView>
  </sheetViews>
  <sheetFormatPr baseColWidth="10" defaultRowHeight="14.4" x14ac:dyDescent="0.3"/>
  <cols>
    <col min="1" max="1" width="3.33203125" customWidth="1"/>
    <col min="2" max="2" width="23.6640625" customWidth="1"/>
    <col min="3" max="4" width="6.33203125" customWidth="1"/>
    <col min="5" max="5" width="7.88671875" customWidth="1"/>
    <col min="6" max="6" width="8.88671875" customWidth="1"/>
    <col min="7" max="7" width="8" customWidth="1"/>
    <col min="8" max="8" width="9" customWidth="1"/>
    <col min="9" max="9" width="7.6640625" customWidth="1"/>
    <col min="10" max="10" width="10.33203125" customWidth="1"/>
    <col min="11" max="11" width="9" customWidth="1"/>
    <col min="12" max="12" width="8.77734375" customWidth="1"/>
    <col min="13" max="13" width="6.44140625" customWidth="1"/>
    <col min="14" max="14" width="15.109375" customWidth="1"/>
    <col min="15" max="15" width="8.33203125" customWidth="1"/>
    <col min="16" max="16" width="9.88671875" customWidth="1"/>
    <col min="17" max="17" width="11.44140625" customWidth="1"/>
    <col min="18" max="19" width="6.6640625" customWidth="1"/>
    <col min="20" max="21" width="11.33203125" customWidth="1"/>
    <col min="22" max="22" width="7.21875" customWidth="1"/>
    <col min="23" max="25" width="7.88671875" customWidth="1"/>
    <col min="26" max="26" width="9.77734375" customWidth="1"/>
    <col min="27" max="34" width="6.21875" customWidth="1"/>
    <col min="35" max="35" width="9.21875" customWidth="1"/>
    <col min="36" max="36" width="8.33203125" customWidth="1"/>
    <col min="37" max="37" width="14.44140625" customWidth="1"/>
  </cols>
  <sheetData>
    <row r="1" spans="1:38" ht="23.25" customHeight="1" x14ac:dyDescent="0.45">
      <c r="B1" s="29" t="s">
        <v>165</v>
      </c>
    </row>
    <row r="3" spans="1:38" s="19" customFormat="1" ht="23.25" customHeight="1" x14ac:dyDescent="0.3">
      <c r="C3" s="86" t="s">
        <v>183</v>
      </c>
      <c r="D3" s="87"/>
      <c r="E3" s="87"/>
      <c r="F3" s="87"/>
      <c r="G3" s="87"/>
      <c r="H3" s="87"/>
      <c r="I3" s="87"/>
      <c r="J3" s="87"/>
      <c r="K3" s="87"/>
      <c r="L3" s="88"/>
      <c r="M3" s="89" t="s">
        <v>139</v>
      </c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134" t="s">
        <v>140</v>
      </c>
      <c r="AB3" s="134"/>
      <c r="AC3" s="134"/>
      <c r="AD3" s="134"/>
      <c r="AE3" s="134"/>
      <c r="AF3" s="134"/>
      <c r="AG3" s="134"/>
      <c r="AH3" s="134"/>
      <c r="AI3" s="134"/>
      <c r="AJ3" s="111" t="s">
        <v>172</v>
      </c>
      <c r="AK3" s="111"/>
    </row>
    <row r="4" spans="1:38" s="21" customFormat="1" ht="23.25" customHeight="1" x14ac:dyDescent="0.3">
      <c r="C4" s="54" t="s">
        <v>185</v>
      </c>
      <c r="D4" s="55"/>
      <c r="E4" s="96" t="s">
        <v>186</v>
      </c>
      <c r="F4" s="96"/>
      <c r="G4" s="96"/>
      <c r="H4" s="96"/>
      <c r="I4" s="96"/>
      <c r="J4" s="97"/>
      <c r="K4" s="21" t="s">
        <v>184</v>
      </c>
      <c r="L4" s="36"/>
      <c r="M4" s="106" t="s">
        <v>155</v>
      </c>
      <c r="N4" s="108"/>
      <c r="O4" s="106" t="s">
        <v>201</v>
      </c>
      <c r="P4" s="107"/>
      <c r="Q4" s="107"/>
      <c r="R4" s="107"/>
      <c r="S4" s="108"/>
      <c r="T4" s="106" t="s">
        <v>199</v>
      </c>
      <c r="U4" s="107"/>
      <c r="V4" s="107"/>
      <c r="W4" s="108"/>
      <c r="X4" s="106" t="s">
        <v>216</v>
      </c>
      <c r="Y4" s="107"/>
      <c r="Z4" s="23" t="s">
        <v>184</v>
      </c>
      <c r="AA4" s="135" t="s">
        <v>204</v>
      </c>
      <c r="AB4" s="136"/>
      <c r="AC4" s="135" t="s">
        <v>205</v>
      </c>
      <c r="AD4" s="136"/>
      <c r="AE4" s="135" t="s">
        <v>206</v>
      </c>
      <c r="AF4" s="136"/>
      <c r="AG4" s="135" t="s">
        <v>207</v>
      </c>
      <c r="AH4" s="136"/>
      <c r="AI4" s="23" t="s">
        <v>184</v>
      </c>
      <c r="AJ4" s="111"/>
      <c r="AK4" s="111"/>
    </row>
    <row r="5" spans="1:38" s="21" customFormat="1" ht="23.25" customHeight="1" x14ac:dyDescent="0.3">
      <c r="C5" s="93" t="s">
        <v>187</v>
      </c>
      <c r="D5" s="94"/>
      <c r="E5" s="93" t="s">
        <v>188</v>
      </c>
      <c r="F5" s="94"/>
      <c r="G5" s="93" t="s">
        <v>189</v>
      </c>
      <c r="H5" s="94"/>
      <c r="I5" s="93" t="s">
        <v>190</v>
      </c>
      <c r="J5" s="94"/>
      <c r="K5" s="23"/>
      <c r="L5" s="23"/>
      <c r="M5" s="93" t="s">
        <v>144</v>
      </c>
      <c r="N5" s="94"/>
      <c r="O5" s="93" t="s">
        <v>200</v>
      </c>
      <c r="P5" s="105"/>
      <c r="Q5" s="105"/>
      <c r="R5" s="117" t="s">
        <v>178</v>
      </c>
      <c r="S5" s="118"/>
      <c r="T5" s="111" t="s">
        <v>188</v>
      </c>
      <c r="U5" s="111"/>
      <c r="V5" s="117" t="s">
        <v>178</v>
      </c>
      <c r="W5" s="118"/>
      <c r="X5" s="93" t="s">
        <v>190</v>
      </c>
      <c r="Y5" s="94"/>
      <c r="Z5" s="127">
        <f>SUM(M6:Y6)</f>
        <v>0.21425</v>
      </c>
      <c r="AA5" s="111" t="s">
        <v>187</v>
      </c>
      <c r="AB5" s="111"/>
      <c r="AC5" s="111"/>
      <c r="AD5" s="111"/>
      <c r="AE5" s="111" t="s">
        <v>190</v>
      </c>
      <c r="AF5" s="111"/>
      <c r="AG5" s="111" t="s">
        <v>158</v>
      </c>
      <c r="AH5" s="111"/>
      <c r="AI5" s="130">
        <f>SUM(AA6:AH6)</f>
        <v>2.9499999999999998E-2</v>
      </c>
      <c r="AJ5" s="111"/>
      <c r="AK5" s="111"/>
      <c r="AL5" s="126">
        <f>AI5+Z5+K6</f>
        <v>0.48499999999999999</v>
      </c>
    </row>
    <row r="6" spans="1:38" s="21" customFormat="1" ht="23.25" customHeight="1" x14ac:dyDescent="0.3">
      <c r="C6" s="98">
        <v>0.156</v>
      </c>
      <c r="D6" s="99"/>
      <c r="E6" s="137">
        <v>6.4999999999999997E-3</v>
      </c>
      <c r="F6" s="138"/>
      <c r="G6" s="139">
        <v>3.125E-2</v>
      </c>
      <c r="H6" s="140"/>
      <c r="I6" s="137">
        <v>4.7500000000000001E-2</v>
      </c>
      <c r="J6" s="138"/>
      <c r="K6" s="56">
        <f>SUM(C6:J6)</f>
        <v>0.24125000000000002</v>
      </c>
      <c r="L6" s="23"/>
      <c r="M6" s="114">
        <v>0.02</v>
      </c>
      <c r="N6" s="115"/>
      <c r="O6" s="91">
        <v>0.13200000000000001</v>
      </c>
      <c r="P6" s="104"/>
      <c r="Q6" s="92"/>
      <c r="R6" s="119"/>
      <c r="S6" s="120"/>
      <c r="T6" s="116">
        <v>4.3499999999999997E-2</v>
      </c>
      <c r="U6" s="116"/>
      <c r="V6" s="119"/>
      <c r="W6" s="120"/>
      <c r="X6" s="116">
        <v>1.8749999999999999E-2</v>
      </c>
      <c r="Y6" s="116"/>
      <c r="Z6" s="128"/>
      <c r="AA6" s="98">
        <v>6.0000000000000001E-3</v>
      </c>
      <c r="AB6" s="99"/>
      <c r="AC6" s="98">
        <v>6.0000000000000001E-3</v>
      </c>
      <c r="AD6" s="99"/>
      <c r="AE6" s="91">
        <v>2.5000000000000001E-3</v>
      </c>
      <c r="AF6" s="92"/>
      <c r="AG6" s="98">
        <v>1.4999999999999999E-2</v>
      </c>
      <c r="AH6" s="99"/>
      <c r="AI6" s="130"/>
      <c r="AJ6" s="111"/>
      <c r="AK6" s="111"/>
      <c r="AL6" s="126"/>
    </row>
    <row r="7" spans="1:38" ht="23.25" customHeight="1" x14ac:dyDescent="0.3">
      <c r="B7" s="21" t="s">
        <v>141</v>
      </c>
      <c r="C7" s="83" t="s">
        <v>213</v>
      </c>
      <c r="D7" s="84"/>
      <c r="E7" s="132" t="s">
        <v>191</v>
      </c>
      <c r="F7" s="133"/>
      <c r="G7" s="132" t="s">
        <v>193</v>
      </c>
      <c r="H7" s="133"/>
      <c r="I7" s="132" t="s">
        <v>192</v>
      </c>
      <c r="J7" s="133"/>
      <c r="K7" s="26"/>
      <c r="L7" s="26"/>
      <c r="M7" s="123" t="s">
        <v>180</v>
      </c>
      <c r="N7" s="125"/>
      <c r="O7" s="123" t="s">
        <v>202</v>
      </c>
      <c r="P7" s="124"/>
      <c r="Q7" s="125"/>
      <c r="R7" s="121"/>
      <c r="S7" s="122"/>
      <c r="T7" s="83" t="s">
        <v>203</v>
      </c>
      <c r="U7" s="84"/>
      <c r="V7" s="121"/>
      <c r="W7" s="122"/>
      <c r="X7" s="83" t="s">
        <v>217</v>
      </c>
      <c r="Y7" s="84"/>
      <c r="Z7" s="129"/>
      <c r="AA7" s="83" t="s">
        <v>212</v>
      </c>
      <c r="AB7" s="84"/>
      <c r="AC7" s="83" t="s">
        <v>214</v>
      </c>
      <c r="AD7" s="84"/>
      <c r="AE7" s="83" t="s">
        <v>215</v>
      </c>
      <c r="AF7" s="84"/>
      <c r="AG7" s="83" t="s">
        <v>208</v>
      </c>
      <c r="AH7" s="84"/>
      <c r="AI7" s="131"/>
      <c r="AJ7" s="111"/>
      <c r="AK7" s="111"/>
      <c r="AL7" s="126"/>
    </row>
    <row r="8" spans="1:38" ht="23.25" customHeight="1" x14ac:dyDescent="0.3">
      <c r="A8" t="s">
        <v>163</v>
      </c>
      <c r="B8" s="18" t="s">
        <v>153</v>
      </c>
      <c r="C8" s="25" t="s">
        <v>169</v>
      </c>
      <c r="D8" s="26" t="s">
        <v>170</v>
      </c>
      <c r="E8" s="25" t="s">
        <v>169</v>
      </c>
      <c r="F8" s="26" t="s">
        <v>170</v>
      </c>
      <c r="G8" s="25" t="s">
        <v>169</v>
      </c>
      <c r="H8" s="26" t="s">
        <v>170</v>
      </c>
      <c r="I8" s="25" t="s">
        <v>169</v>
      </c>
      <c r="J8" s="26" t="s">
        <v>170</v>
      </c>
      <c r="K8" s="31" t="s">
        <v>168</v>
      </c>
      <c r="L8" s="26" t="s">
        <v>176</v>
      </c>
      <c r="M8" s="25" t="s">
        <v>169</v>
      </c>
      <c r="N8" s="26" t="s">
        <v>170</v>
      </c>
      <c r="O8" s="25" t="s">
        <v>194</v>
      </c>
      <c r="P8" s="25" t="s">
        <v>195</v>
      </c>
      <c r="Q8" s="25" t="s">
        <v>196</v>
      </c>
      <c r="R8" s="25" t="s">
        <v>169</v>
      </c>
      <c r="S8" s="26" t="s">
        <v>170</v>
      </c>
      <c r="T8" s="25" t="s">
        <v>197</v>
      </c>
      <c r="U8" s="25" t="s">
        <v>198</v>
      </c>
      <c r="V8" s="25" t="s">
        <v>169</v>
      </c>
      <c r="W8" s="26" t="s">
        <v>170</v>
      </c>
      <c r="X8" s="25" t="s">
        <v>169</v>
      </c>
      <c r="Y8" s="26" t="s">
        <v>170</v>
      </c>
      <c r="Z8" s="39" t="s">
        <v>166</v>
      </c>
      <c r="AA8" s="25" t="s">
        <v>169</v>
      </c>
      <c r="AB8" s="26" t="s">
        <v>170</v>
      </c>
      <c r="AC8" s="25" t="s">
        <v>169</v>
      </c>
      <c r="AD8" s="26" t="s">
        <v>170</v>
      </c>
      <c r="AE8" s="25" t="s">
        <v>169</v>
      </c>
      <c r="AF8" s="26" t="s">
        <v>170</v>
      </c>
      <c r="AG8" s="25" t="s">
        <v>169</v>
      </c>
      <c r="AH8" s="26" t="s">
        <v>170</v>
      </c>
      <c r="AI8" s="22" t="s">
        <v>166</v>
      </c>
      <c r="AJ8" s="26" t="s">
        <v>171</v>
      </c>
      <c r="AK8" s="26" t="s">
        <v>218</v>
      </c>
    </row>
    <row r="9" spans="1:38" ht="23.25" customHeight="1" x14ac:dyDescent="0.3">
      <c r="A9">
        <v>1</v>
      </c>
      <c r="B9" s="20" t="s">
        <v>154</v>
      </c>
      <c r="C9" s="34">
        <v>10</v>
      </c>
      <c r="D9" s="52">
        <f>C9*$C$6</f>
        <v>1.56</v>
      </c>
      <c r="E9" s="34">
        <v>10</v>
      </c>
      <c r="F9" s="53">
        <f>E9*$E$6</f>
        <v>6.5000000000000002E-2</v>
      </c>
      <c r="G9" s="34">
        <v>10</v>
      </c>
      <c r="H9" s="53">
        <f>G9*$G$6</f>
        <v>0.3125</v>
      </c>
      <c r="I9" s="17">
        <v>10</v>
      </c>
      <c r="J9" s="53">
        <f>I9*$I$6</f>
        <v>0.47499999999999998</v>
      </c>
      <c r="K9" s="58">
        <f>SUM(F9,H9,J9)</f>
        <v>0.85250000000000004</v>
      </c>
      <c r="L9" s="49">
        <f>SUM(D9,K9)</f>
        <v>2.4125000000000001</v>
      </c>
      <c r="M9" s="42">
        <v>10</v>
      </c>
      <c r="N9" s="42">
        <f>M9*$M$6</f>
        <v>0.2</v>
      </c>
      <c r="O9" s="43">
        <v>10</v>
      </c>
      <c r="P9" s="42">
        <v>10</v>
      </c>
      <c r="Q9" s="59">
        <v>10</v>
      </c>
      <c r="R9" s="59">
        <f>AVERAGE(O9:Q9)</f>
        <v>10</v>
      </c>
      <c r="S9" s="60">
        <f>R9*$O$6</f>
        <v>1.32</v>
      </c>
      <c r="T9" s="44">
        <v>10</v>
      </c>
      <c r="U9" s="44">
        <v>10</v>
      </c>
      <c r="V9" s="45">
        <f t="shared" ref="V9:V33" si="0">AVERAGE(T9:U9)</f>
        <v>10</v>
      </c>
      <c r="W9" s="48">
        <f>V9*$T$6</f>
        <v>0.43499999999999994</v>
      </c>
      <c r="X9" s="48">
        <v>10</v>
      </c>
      <c r="Y9" s="48">
        <f>X9*$X$6</f>
        <v>0.1875</v>
      </c>
      <c r="Z9" s="48">
        <f>SUM(N9,S9,W9,Y9)</f>
        <v>2.1425000000000001</v>
      </c>
      <c r="AA9" s="17">
        <v>10</v>
      </c>
      <c r="AB9" s="17">
        <f>AA9*$AA$6</f>
        <v>0.06</v>
      </c>
      <c r="AC9" s="17">
        <v>10</v>
      </c>
      <c r="AD9" s="17">
        <f>AC9*$AC$6</f>
        <v>0.06</v>
      </c>
      <c r="AE9" s="17">
        <v>10</v>
      </c>
      <c r="AF9" s="17">
        <f>AE9*$AE$6</f>
        <v>2.5000000000000001E-2</v>
      </c>
      <c r="AG9" s="17">
        <v>10</v>
      </c>
      <c r="AH9" s="17">
        <f>AG9*$AG$6</f>
        <v>0.15</v>
      </c>
      <c r="AI9" s="17">
        <f>SUM(AB9,AD9,AF9,AH9)</f>
        <v>0.29499999999999998</v>
      </c>
      <c r="AJ9" s="50">
        <f>SUM(L9,Z9,AI9)</f>
        <v>4.8499999999999996</v>
      </c>
      <c r="AK9" s="51">
        <f>(AJ9*100)/49</f>
        <v>9.8979591836734677</v>
      </c>
    </row>
    <row r="10" spans="1:38" ht="23.25" customHeight="1" x14ac:dyDescent="0.3">
      <c r="A10">
        <v>2</v>
      </c>
      <c r="B10" s="20" t="s">
        <v>154</v>
      </c>
      <c r="C10" s="34">
        <v>10</v>
      </c>
      <c r="D10" s="52">
        <f>C10*$C$6</f>
        <v>1.56</v>
      </c>
      <c r="E10" s="34">
        <v>8</v>
      </c>
      <c r="F10" s="53">
        <f t="shared" ref="F10:F33" si="1">E10*$E$6</f>
        <v>5.1999999999999998E-2</v>
      </c>
      <c r="G10" s="34">
        <v>9</v>
      </c>
      <c r="H10" s="53">
        <f t="shared" ref="H10:H33" si="2">G10*$G$6</f>
        <v>0.28125</v>
      </c>
      <c r="I10" s="17">
        <v>4</v>
      </c>
      <c r="J10" s="53">
        <f t="shared" ref="J10:J33" si="3">I10*$I$6</f>
        <v>0.19</v>
      </c>
      <c r="K10" s="58">
        <f>SUM(F10,H10,J10)</f>
        <v>0.52324999999999999</v>
      </c>
      <c r="L10" s="49">
        <f t="shared" ref="L10:L33" si="4">SUM(D10,K10)</f>
        <v>2.08325</v>
      </c>
      <c r="M10" s="17">
        <v>5</v>
      </c>
      <c r="N10" s="42">
        <f t="shared" ref="N10:N33" si="5">M10*$M$6</f>
        <v>0.1</v>
      </c>
      <c r="O10" s="28">
        <v>6</v>
      </c>
      <c r="P10" s="17">
        <v>6</v>
      </c>
      <c r="Q10" s="59"/>
      <c r="R10" s="59"/>
      <c r="S10" s="60">
        <f t="shared" ref="S10:S33" si="6">R10*$O$6</f>
        <v>0</v>
      </c>
      <c r="T10" s="27"/>
      <c r="U10" s="27">
        <v>6</v>
      </c>
      <c r="V10" s="45">
        <f t="shared" si="0"/>
        <v>6</v>
      </c>
      <c r="W10" s="46">
        <f t="shared" ref="W10:W33" si="7">V10*$T$6</f>
        <v>0.26100000000000001</v>
      </c>
      <c r="X10" s="46"/>
      <c r="Y10" s="46"/>
      <c r="Z10" s="48">
        <f t="shared" ref="Z10:Z33" si="8">SUM(N10,S10,W10)</f>
        <v>0.36099999999999999</v>
      </c>
      <c r="AA10" s="17">
        <v>10</v>
      </c>
      <c r="AB10" s="17">
        <f t="shared" ref="AB10:AB33" si="9">AA10*$AA$6</f>
        <v>0.06</v>
      </c>
      <c r="AC10" s="17">
        <v>10</v>
      </c>
      <c r="AD10" s="17">
        <f t="shared" ref="AD10:AD33" si="10">AC10*$AC$6</f>
        <v>0.06</v>
      </c>
      <c r="AE10" s="17">
        <v>10</v>
      </c>
      <c r="AF10" s="17">
        <f t="shared" ref="AF10:AF33" si="11">AE10*$AE$6</f>
        <v>2.5000000000000001E-2</v>
      </c>
      <c r="AG10" s="17">
        <v>10</v>
      </c>
      <c r="AH10" s="17">
        <f t="shared" ref="AH10:AH33" si="12">AG10*$AG$6</f>
        <v>0.15</v>
      </c>
      <c r="AI10" s="17">
        <f t="shared" ref="AI10:AI33" si="13">SUM(AB10,AD10,AF10,AH10)</f>
        <v>0.29499999999999998</v>
      </c>
      <c r="AJ10" s="50" t="e">
        <f>SUM(#REF!,K10,Z10,AI10)</f>
        <v>#REF!</v>
      </c>
      <c r="AK10" s="51" t="e">
        <f t="shared" ref="AK10:AK33" si="14">(AJ10*100)/49</f>
        <v>#REF!</v>
      </c>
    </row>
    <row r="11" spans="1:38" ht="23.25" customHeight="1" x14ac:dyDescent="0.3">
      <c r="A11">
        <v>3</v>
      </c>
      <c r="B11" s="20" t="s">
        <v>154</v>
      </c>
      <c r="C11" s="34">
        <v>10</v>
      </c>
      <c r="D11" s="52">
        <f>C11*$C$6</f>
        <v>1.56</v>
      </c>
      <c r="E11" s="35"/>
      <c r="F11" s="53">
        <f t="shared" si="1"/>
        <v>0</v>
      </c>
      <c r="G11" s="34"/>
      <c r="H11" s="53">
        <f t="shared" si="2"/>
        <v>0</v>
      </c>
      <c r="I11" s="17"/>
      <c r="J11" s="53">
        <f t="shared" si="3"/>
        <v>0</v>
      </c>
      <c r="K11" s="58">
        <f>SUM(F11,H11,J11)</f>
        <v>0</v>
      </c>
      <c r="L11" s="49">
        <f t="shared" si="4"/>
        <v>1.56</v>
      </c>
      <c r="M11" s="17"/>
      <c r="N11" s="42">
        <f t="shared" si="5"/>
        <v>0</v>
      </c>
      <c r="O11" s="28"/>
      <c r="P11" s="17"/>
      <c r="Q11" s="59"/>
      <c r="R11" s="59"/>
      <c r="S11" s="60">
        <f t="shared" si="6"/>
        <v>0</v>
      </c>
      <c r="T11" s="27"/>
      <c r="U11" s="27"/>
      <c r="V11" s="45" t="e">
        <f t="shared" si="0"/>
        <v>#DIV/0!</v>
      </c>
      <c r="W11" s="46" t="e">
        <f t="shared" si="7"/>
        <v>#DIV/0!</v>
      </c>
      <c r="X11" s="46"/>
      <c r="Y11" s="46"/>
      <c r="Z11" s="48" t="e">
        <f t="shared" si="8"/>
        <v>#DIV/0!</v>
      </c>
      <c r="AA11" s="17"/>
      <c r="AB11" s="17">
        <f t="shared" si="9"/>
        <v>0</v>
      </c>
      <c r="AC11" s="17"/>
      <c r="AD11" s="17">
        <f t="shared" si="10"/>
        <v>0</v>
      </c>
      <c r="AE11" s="17"/>
      <c r="AF11" s="17">
        <f t="shared" si="11"/>
        <v>0</v>
      </c>
      <c r="AG11" s="17"/>
      <c r="AH11" s="17">
        <f t="shared" si="12"/>
        <v>0</v>
      </c>
      <c r="AI11" s="17">
        <f t="shared" si="13"/>
        <v>0</v>
      </c>
      <c r="AJ11" s="50" t="e">
        <f>SUM(#REF!,K11,Z11,AI11)</f>
        <v>#REF!</v>
      </c>
      <c r="AK11" s="51" t="e">
        <f t="shared" si="14"/>
        <v>#REF!</v>
      </c>
    </row>
    <row r="12" spans="1:38" ht="23.25" customHeight="1" x14ac:dyDescent="0.3">
      <c r="A12">
        <v>4</v>
      </c>
      <c r="B12" s="20" t="s">
        <v>154</v>
      </c>
      <c r="C12" s="34">
        <v>10</v>
      </c>
      <c r="D12" s="52">
        <f>C12*$C$6</f>
        <v>1.56</v>
      </c>
      <c r="E12" s="35"/>
      <c r="F12" s="53">
        <f t="shared" si="1"/>
        <v>0</v>
      </c>
      <c r="G12" s="34"/>
      <c r="H12" s="53">
        <f t="shared" si="2"/>
        <v>0</v>
      </c>
      <c r="I12" s="17"/>
      <c r="J12" s="53">
        <f t="shared" si="3"/>
        <v>0</v>
      </c>
      <c r="K12" s="58">
        <f>SUM(F12,H12,J12)</f>
        <v>0</v>
      </c>
      <c r="L12" s="49">
        <f t="shared" si="4"/>
        <v>1.56</v>
      </c>
      <c r="M12" s="17"/>
      <c r="N12" s="42">
        <f t="shared" si="5"/>
        <v>0</v>
      </c>
      <c r="O12" s="28"/>
      <c r="P12" s="17"/>
      <c r="Q12" s="59"/>
      <c r="R12" s="59"/>
      <c r="S12" s="60">
        <f t="shared" si="6"/>
        <v>0</v>
      </c>
      <c r="T12" s="27"/>
      <c r="U12" s="27"/>
      <c r="V12" s="45" t="e">
        <f t="shared" si="0"/>
        <v>#DIV/0!</v>
      </c>
      <c r="W12" s="46" t="e">
        <f t="shared" si="7"/>
        <v>#DIV/0!</v>
      </c>
      <c r="X12" s="46"/>
      <c r="Y12" s="46"/>
      <c r="Z12" s="48" t="e">
        <f t="shared" si="8"/>
        <v>#DIV/0!</v>
      </c>
      <c r="AA12" s="17"/>
      <c r="AB12" s="17">
        <f t="shared" si="9"/>
        <v>0</v>
      </c>
      <c r="AC12" s="17"/>
      <c r="AD12" s="17">
        <f t="shared" si="10"/>
        <v>0</v>
      </c>
      <c r="AE12" s="17"/>
      <c r="AF12" s="17">
        <f t="shared" si="11"/>
        <v>0</v>
      </c>
      <c r="AG12" s="17"/>
      <c r="AH12" s="17">
        <f t="shared" si="12"/>
        <v>0</v>
      </c>
      <c r="AI12" s="17">
        <f t="shared" si="13"/>
        <v>0</v>
      </c>
      <c r="AJ12" s="50" t="e">
        <f>SUM(#REF!,K12,Z12,AI12)</f>
        <v>#REF!</v>
      </c>
      <c r="AK12" s="51" t="e">
        <f t="shared" si="14"/>
        <v>#REF!</v>
      </c>
    </row>
    <row r="13" spans="1:38" ht="23.25" customHeight="1" x14ac:dyDescent="0.3">
      <c r="A13">
        <v>5</v>
      </c>
      <c r="B13" s="20" t="s">
        <v>154</v>
      </c>
      <c r="C13" s="34">
        <v>10</v>
      </c>
      <c r="D13" s="52">
        <f>C13*$C$6</f>
        <v>1.56</v>
      </c>
      <c r="E13" s="35"/>
      <c r="F13" s="53">
        <f t="shared" si="1"/>
        <v>0</v>
      </c>
      <c r="G13" s="34"/>
      <c r="H13" s="53">
        <f t="shared" si="2"/>
        <v>0</v>
      </c>
      <c r="I13" s="17"/>
      <c r="J13" s="53">
        <f t="shared" si="3"/>
        <v>0</v>
      </c>
      <c r="K13" s="58">
        <f>SUM(F13,H13,J13)</f>
        <v>0</v>
      </c>
      <c r="L13" s="49">
        <f t="shared" si="4"/>
        <v>1.56</v>
      </c>
      <c r="M13" s="17"/>
      <c r="N13" s="42">
        <f t="shared" si="5"/>
        <v>0</v>
      </c>
      <c r="O13" s="28"/>
      <c r="P13" s="17"/>
      <c r="Q13" s="59"/>
      <c r="R13" s="59"/>
      <c r="S13" s="60">
        <f t="shared" si="6"/>
        <v>0</v>
      </c>
      <c r="T13" s="27"/>
      <c r="U13" s="27"/>
      <c r="V13" s="45" t="e">
        <f t="shared" si="0"/>
        <v>#DIV/0!</v>
      </c>
      <c r="W13" s="46" t="e">
        <f t="shared" si="7"/>
        <v>#DIV/0!</v>
      </c>
      <c r="X13" s="46"/>
      <c r="Y13" s="46"/>
      <c r="Z13" s="48" t="e">
        <f t="shared" si="8"/>
        <v>#DIV/0!</v>
      </c>
      <c r="AA13" s="17"/>
      <c r="AB13" s="17">
        <f t="shared" si="9"/>
        <v>0</v>
      </c>
      <c r="AC13" s="17"/>
      <c r="AD13" s="17">
        <f t="shared" si="10"/>
        <v>0</v>
      </c>
      <c r="AE13" s="17"/>
      <c r="AF13" s="17">
        <f t="shared" si="11"/>
        <v>0</v>
      </c>
      <c r="AG13" s="17"/>
      <c r="AH13" s="17">
        <f t="shared" si="12"/>
        <v>0</v>
      </c>
      <c r="AI13" s="17">
        <f t="shared" si="13"/>
        <v>0</v>
      </c>
      <c r="AJ13" s="50" t="e">
        <f>SUM(#REF!,K13,Z13,AI13)</f>
        <v>#REF!</v>
      </c>
      <c r="AK13" s="51" t="e">
        <f t="shared" si="14"/>
        <v>#REF!</v>
      </c>
    </row>
    <row r="14" spans="1:38" ht="23.25" customHeight="1" x14ac:dyDescent="0.3">
      <c r="A14">
        <v>6</v>
      </c>
      <c r="B14" s="20" t="s">
        <v>154</v>
      </c>
      <c r="C14" s="34">
        <v>10</v>
      </c>
      <c r="D14" s="52">
        <f>C14*$C$6</f>
        <v>1.56</v>
      </c>
      <c r="E14" s="35"/>
      <c r="F14" s="53">
        <f t="shared" si="1"/>
        <v>0</v>
      </c>
      <c r="G14" s="34"/>
      <c r="H14" s="53">
        <f t="shared" si="2"/>
        <v>0</v>
      </c>
      <c r="I14" s="17"/>
      <c r="J14" s="53">
        <f t="shared" si="3"/>
        <v>0</v>
      </c>
      <c r="K14" s="58">
        <f>SUM(F14,H14,J14)</f>
        <v>0</v>
      </c>
      <c r="L14" s="49">
        <f t="shared" si="4"/>
        <v>1.56</v>
      </c>
      <c r="M14" s="17"/>
      <c r="N14" s="42">
        <f t="shared" si="5"/>
        <v>0</v>
      </c>
      <c r="O14" s="28"/>
      <c r="P14" s="17"/>
      <c r="Q14" s="59"/>
      <c r="R14" s="59"/>
      <c r="S14" s="60">
        <f t="shared" si="6"/>
        <v>0</v>
      </c>
      <c r="T14" s="27"/>
      <c r="U14" s="27"/>
      <c r="V14" s="45" t="e">
        <f t="shared" si="0"/>
        <v>#DIV/0!</v>
      </c>
      <c r="W14" s="46" t="e">
        <f t="shared" si="7"/>
        <v>#DIV/0!</v>
      </c>
      <c r="X14" s="46"/>
      <c r="Y14" s="46"/>
      <c r="Z14" s="48" t="e">
        <f t="shared" si="8"/>
        <v>#DIV/0!</v>
      </c>
      <c r="AA14" s="17"/>
      <c r="AB14" s="17">
        <f t="shared" si="9"/>
        <v>0</v>
      </c>
      <c r="AC14" s="17"/>
      <c r="AD14" s="17">
        <f t="shared" si="10"/>
        <v>0</v>
      </c>
      <c r="AE14" s="17"/>
      <c r="AF14" s="17">
        <f t="shared" si="11"/>
        <v>0</v>
      </c>
      <c r="AG14" s="17"/>
      <c r="AH14" s="17">
        <f t="shared" si="12"/>
        <v>0</v>
      </c>
      <c r="AI14" s="17">
        <f t="shared" si="13"/>
        <v>0</v>
      </c>
      <c r="AJ14" s="50" t="e">
        <f>SUM(#REF!,K14,Z14,AI14)</f>
        <v>#REF!</v>
      </c>
      <c r="AK14" s="51" t="e">
        <f t="shared" si="14"/>
        <v>#REF!</v>
      </c>
    </row>
    <row r="15" spans="1:38" ht="23.25" customHeight="1" x14ac:dyDescent="0.3">
      <c r="A15">
        <v>7</v>
      </c>
      <c r="B15" s="20" t="s">
        <v>154</v>
      </c>
      <c r="C15" s="34">
        <v>10</v>
      </c>
      <c r="D15" s="52">
        <f>C15*$C$6</f>
        <v>1.56</v>
      </c>
      <c r="E15" s="35"/>
      <c r="F15" s="53">
        <f t="shared" si="1"/>
        <v>0</v>
      </c>
      <c r="G15" s="34"/>
      <c r="H15" s="53">
        <f t="shared" si="2"/>
        <v>0</v>
      </c>
      <c r="I15" s="17"/>
      <c r="J15" s="53">
        <f t="shared" si="3"/>
        <v>0</v>
      </c>
      <c r="K15" s="58">
        <f>SUM(F15,H15,J15)</f>
        <v>0</v>
      </c>
      <c r="L15" s="49">
        <f t="shared" si="4"/>
        <v>1.56</v>
      </c>
      <c r="M15" s="17"/>
      <c r="N15" s="42">
        <f t="shared" si="5"/>
        <v>0</v>
      </c>
      <c r="O15" s="28"/>
      <c r="P15" s="17"/>
      <c r="Q15" s="59"/>
      <c r="R15" s="59"/>
      <c r="S15" s="60">
        <f t="shared" si="6"/>
        <v>0</v>
      </c>
      <c r="T15" s="27"/>
      <c r="U15" s="27"/>
      <c r="V15" s="45" t="e">
        <f t="shared" si="0"/>
        <v>#DIV/0!</v>
      </c>
      <c r="W15" s="46" t="e">
        <f t="shared" si="7"/>
        <v>#DIV/0!</v>
      </c>
      <c r="X15" s="46"/>
      <c r="Y15" s="46"/>
      <c r="Z15" s="48" t="e">
        <f t="shared" si="8"/>
        <v>#DIV/0!</v>
      </c>
      <c r="AA15" s="17"/>
      <c r="AB15" s="17">
        <f t="shared" si="9"/>
        <v>0</v>
      </c>
      <c r="AC15" s="17"/>
      <c r="AD15" s="17">
        <f t="shared" si="10"/>
        <v>0</v>
      </c>
      <c r="AE15" s="17"/>
      <c r="AF15" s="17">
        <f t="shared" si="11"/>
        <v>0</v>
      </c>
      <c r="AG15" s="17"/>
      <c r="AH15" s="17">
        <f t="shared" si="12"/>
        <v>0</v>
      </c>
      <c r="AI15" s="17">
        <f t="shared" si="13"/>
        <v>0</v>
      </c>
      <c r="AJ15" s="50" t="e">
        <f>SUM(#REF!,K15,Z15,AI15)</f>
        <v>#REF!</v>
      </c>
      <c r="AK15" s="51" t="e">
        <f t="shared" si="14"/>
        <v>#REF!</v>
      </c>
    </row>
    <row r="16" spans="1:38" ht="23.25" customHeight="1" x14ac:dyDescent="0.3">
      <c r="A16">
        <v>8</v>
      </c>
      <c r="B16" s="20" t="s">
        <v>154</v>
      </c>
      <c r="C16" s="34">
        <v>10</v>
      </c>
      <c r="D16" s="52">
        <f>C16*$C$6</f>
        <v>1.56</v>
      </c>
      <c r="E16" s="35"/>
      <c r="F16" s="53">
        <f t="shared" si="1"/>
        <v>0</v>
      </c>
      <c r="G16" s="34"/>
      <c r="H16" s="53">
        <f t="shared" si="2"/>
        <v>0</v>
      </c>
      <c r="I16" s="17"/>
      <c r="J16" s="53">
        <f t="shared" si="3"/>
        <v>0</v>
      </c>
      <c r="K16" s="58">
        <f>SUM(F16,H16,J16)</f>
        <v>0</v>
      </c>
      <c r="L16" s="49">
        <f t="shared" si="4"/>
        <v>1.56</v>
      </c>
      <c r="M16" s="17"/>
      <c r="N16" s="42">
        <f t="shared" si="5"/>
        <v>0</v>
      </c>
      <c r="O16" s="28"/>
      <c r="P16" s="17"/>
      <c r="Q16" s="59"/>
      <c r="R16" s="59"/>
      <c r="S16" s="60">
        <f t="shared" si="6"/>
        <v>0</v>
      </c>
      <c r="T16" s="27"/>
      <c r="U16" s="27"/>
      <c r="V16" s="45" t="e">
        <f t="shared" si="0"/>
        <v>#DIV/0!</v>
      </c>
      <c r="W16" s="46" t="e">
        <f t="shared" si="7"/>
        <v>#DIV/0!</v>
      </c>
      <c r="X16" s="46"/>
      <c r="Y16" s="46"/>
      <c r="Z16" s="48" t="e">
        <f t="shared" si="8"/>
        <v>#DIV/0!</v>
      </c>
      <c r="AA16" s="17"/>
      <c r="AB16" s="17">
        <f t="shared" si="9"/>
        <v>0</v>
      </c>
      <c r="AC16" s="17"/>
      <c r="AD16" s="17">
        <f t="shared" si="10"/>
        <v>0</v>
      </c>
      <c r="AE16" s="17"/>
      <c r="AF16" s="17">
        <f t="shared" si="11"/>
        <v>0</v>
      </c>
      <c r="AG16" s="17"/>
      <c r="AH16" s="17">
        <f t="shared" si="12"/>
        <v>0</v>
      </c>
      <c r="AI16" s="17">
        <f t="shared" si="13"/>
        <v>0</v>
      </c>
      <c r="AJ16" s="50" t="e">
        <f>SUM(#REF!,K16,Z16,AI16)</f>
        <v>#REF!</v>
      </c>
      <c r="AK16" s="51" t="e">
        <f t="shared" si="14"/>
        <v>#REF!</v>
      </c>
    </row>
    <row r="17" spans="1:37" ht="23.25" customHeight="1" x14ac:dyDescent="0.3">
      <c r="A17">
        <v>9</v>
      </c>
      <c r="B17" s="20" t="s">
        <v>154</v>
      </c>
      <c r="C17" s="34">
        <v>10</v>
      </c>
      <c r="D17" s="52">
        <f>C17*$C$6</f>
        <v>1.56</v>
      </c>
      <c r="E17" s="35"/>
      <c r="F17" s="53">
        <f t="shared" si="1"/>
        <v>0</v>
      </c>
      <c r="G17" s="34"/>
      <c r="H17" s="53">
        <f t="shared" si="2"/>
        <v>0</v>
      </c>
      <c r="I17" s="17"/>
      <c r="J17" s="53">
        <f t="shared" si="3"/>
        <v>0</v>
      </c>
      <c r="K17" s="58">
        <f>SUM(F17,H17,J17)</f>
        <v>0</v>
      </c>
      <c r="L17" s="49">
        <f t="shared" si="4"/>
        <v>1.56</v>
      </c>
      <c r="M17" s="17"/>
      <c r="N17" s="42">
        <f t="shared" si="5"/>
        <v>0</v>
      </c>
      <c r="O17" s="28"/>
      <c r="P17" s="17"/>
      <c r="Q17" s="59"/>
      <c r="R17" s="59"/>
      <c r="S17" s="60">
        <f t="shared" si="6"/>
        <v>0</v>
      </c>
      <c r="T17" s="27"/>
      <c r="U17" s="27"/>
      <c r="V17" s="45" t="e">
        <f t="shared" si="0"/>
        <v>#DIV/0!</v>
      </c>
      <c r="W17" s="46" t="e">
        <f t="shared" si="7"/>
        <v>#DIV/0!</v>
      </c>
      <c r="X17" s="46"/>
      <c r="Y17" s="46"/>
      <c r="Z17" s="48" t="e">
        <f t="shared" si="8"/>
        <v>#DIV/0!</v>
      </c>
      <c r="AA17" s="17"/>
      <c r="AB17" s="17">
        <f t="shared" si="9"/>
        <v>0</v>
      </c>
      <c r="AC17" s="17"/>
      <c r="AD17" s="17">
        <f t="shared" si="10"/>
        <v>0</v>
      </c>
      <c r="AE17" s="17"/>
      <c r="AF17" s="17">
        <f t="shared" si="11"/>
        <v>0</v>
      </c>
      <c r="AG17" s="17"/>
      <c r="AH17" s="17">
        <f t="shared" si="12"/>
        <v>0</v>
      </c>
      <c r="AI17" s="17">
        <f t="shared" si="13"/>
        <v>0</v>
      </c>
      <c r="AJ17" s="50" t="e">
        <f>SUM(#REF!,K17,Z17,AI17)</f>
        <v>#REF!</v>
      </c>
      <c r="AK17" s="51" t="e">
        <f t="shared" si="14"/>
        <v>#REF!</v>
      </c>
    </row>
    <row r="18" spans="1:37" ht="23.25" customHeight="1" x14ac:dyDescent="0.3">
      <c r="A18">
        <v>10</v>
      </c>
      <c r="B18" s="20" t="s">
        <v>154</v>
      </c>
      <c r="C18" s="34">
        <v>10</v>
      </c>
      <c r="D18" s="52">
        <f>C18*$C$6</f>
        <v>1.56</v>
      </c>
      <c r="E18" s="35"/>
      <c r="F18" s="53">
        <f t="shared" si="1"/>
        <v>0</v>
      </c>
      <c r="G18" s="34"/>
      <c r="H18" s="53">
        <f t="shared" si="2"/>
        <v>0</v>
      </c>
      <c r="I18" s="17"/>
      <c r="J18" s="53">
        <f t="shared" si="3"/>
        <v>0</v>
      </c>
      <c r="K18" s="58">
        <f>SUM(F18,H18,J18)</f>
        <v>0</v>
      </c>
      <c r="L18" s="49">
        <f t="shared" si="4"/>
        <v>1.56</v>
      </c>
      <c r="M18" s="17"/>
      <c r="N18" s="42">
        <f t="shared" si="5"/>
        <v>0</v>
      </c>
      <c r="O18" s="28"/>
      <c r="P18" s="17"/>
      <c r="Q18" s="59"/>
      <c r="R18" s="59"/>
      <c r="S18" s="60">
        <f t="shared" si="6"/>
        <v>0</v>
      </c>
      <c r="T18" s="27"/>
      <c r="U18" s="27"/>
      <c r="V18" s="45" t="e">
        <f t="shared" si="0"/>
        <v>#DIV/0!</v>
      </c>
      <c r="W18" s="46" t="e">
        <f t="shared" si="7"/>
        <v>#DIV/0!</v>
      </c>
      <c r="X18" s="46"/>
      <c r="Y18" s="46"/>
      <c r="Z18" s="48" t="e">
        <f t="shared" si="8"/>
        <v>#DIV/0!</v>
      </c>
      <c r="AA18" s="17"/>
      <c r="AB18" s="17">
        <f t="shared" si="9"/>
        <v>0</v>
      </c>
      <c r="AC18" s="17"/>
      <c r="AD18" s="17">
        <f t="shared" si="10"/>
        <v>0</v>
      </c>
      <c r="AE18" s="17"/>
      <c r="AF18" s="17">
        <f t="shared" si="11"/>
        <v>0</v>
      </c>
      <c r="AG18" s="17"/>
      <c r="AH18" s="17">
        <f t="shared" si="12"/>
        <v>0</v>
      </c>
      <c r="AI18" s="17">
        <f t="shared" si="13"/>
        <v>0</v>
      </c>
      <c r="AJ18" s="50" t="e">
        <f>SUM(#REF!,K18,Z18,AI18)</f>
        <v>#REF!</v>
      </c>
      <c r="AK18" s="51" t="e">
        <f t="shared" si="14"/>
        <v>#REF!</v>
      </c>
    </row>
    <row r="19" spans="1:37" ht="23.25" customHeight="1" x14ac:dyDescent="0.3">
      <c r="A19">
        <v>11</v>
      </c>
      <c r="B19" s="20" t="s">
        <v>154</v>
      </c>
      <c r="C19" s="34">
        <v>10</v>
      </c>
      <c r="D19" s="52">
        <f>C19*$C$6</f>
        <v>1.56</v>
      </c>
      <c r="E19" s="35"/>
      <c r="F19" s="53">
        <f t="shared" si="1"/>
        <v>0</v>
      </c>
      <c r="G19" s="34"/>
      <c r="H19" s="53">
        <f t="shared" si="2"/>
        <v>0</v>
      </c>
      <c r="I19" s="17"/>
      <c r="J19" s="53">
        <f t="shared" si="3"/>
        <v>0</v>
      </c>
      <c r="K19" s="58">
        <f>SUM(F19,H19,J19)</f>
        <v>0</v>
      </c>
      <c r="L19" s="49">
        <f t="shared" si="4"/>
        <v>1.56</v>
      </c>
      <c r="M19" s="17"/>
      <c r="N19" s="42">
        <f t="shared" si="5"/>
        <v>0</v>
      </c>
      <c r="O19" s="28"/>
      <c r="P19" s="17"/>
      <c r="Q19" s="59"/>
      <c r="R19" s="59"/>
      <c r="S19" s="60">
        <f t="shared" si="6"/>
        <v>0</v>
      </c>
      <c r="T19" s="27"/>
      <c r="U19" s="27"/>
      <c r="V19" s="45" t="e">
        <f t="shared" si="0"/>
        <v>#DIV/0!</v>
      </c>
      <c r="W19" s="46" t="e">
        <f t="shared" si="7"/>
        <v>#DIV/0!</v>
      </c>
      <c r="X19" s="46"/>
      <c r="Y19" s="46"/>
      <c r="Z19" s="48" t="e">
        <f t="shared" si="8"/>
        <v>#DIV/0!</v>
      </c>
      <c r="AA19" s="17"/>
      <c r="AB19" s="17">
        <f t="shared" si="9"/>
        <v>0</v>
      </c>
      <c r="AC19" s="17"/>
      <c r="AD19" s="17">
        <f t="shared" si="10"/>
        <v>0</v>
      </c>
      <c r="AE19" s="17"/>
      <c r="AF19" s="17">
        <f t="shared" si="11"/>
        <v>0</v>
      </c>
      <c r="AG19" s="17"/>
      <c r="AH19" s="17">
        <f t="shared" si="12"/>
        <v>0</v>
      </c>
      <c r="AI19" s="17">
        <f t="shared" si="13"/>
        <v>0</v>
      </c>
      <c r="AJ19" s="50" t="e">
        <f>SUM(#REF!,K19,Z19,AI19)</f>
        <v>#REF!</v>
      </c>
      <c r="AK19" s="51" t="e">
        <f t="shared" si="14"/>
        <v>#REF!</v>
      </c>
    </row>
    <row r="20" spans="1:37" ht="23.25" customHeight="1" x14ac:dyDescent="0.3">
      <c r="A20">
        <v>12</v>
      </c>
      <c r="B20" s="20" t="s">
        <v>154</v>
      </c>
      <c r="C20" s="34">
        <v>10</v>
      </c>
      <c r="D20" s="52">
        <f>C20*$C$6</f>
        <v>1.56</v>
      </c>
      <c r="E20" s="35"/>
      <c r="F20" s="53">
        <f t="shared" si="1"/>
        <v>0</v>
      </c>
      <c r="G20" s="34"/>
      <c r="H20" s="53">
        <f t="shared" si="2"/>
        <v>0</v>
      </c>
      <c r="I20" s="17"/>
      <c r="J20" s="53">
        <f t="shared" si="3"/>
        <v>0</v>
      </c>
      <c r="K20" s="58">
        <f>SUM(F20,H20,J20)</f>
        <v>0</v>
      </c>
      <c r="L20" s="49">
        <f t="shared" si="4"/>
        <v>1.56</v>
      </c>
      <c r="M20" s="17"/>
      <c r="N20" s="42">
        <f t="shared" si="5"/>
        <v>0</v>
      </c>
      <c r="O20" s="28"/>
      <c r="P20" s="17"/>
      <c r="Q20" s="59"/>
      <c r="R20" s="59"/>
      <c r="S20" s="60">
        <f t="shared" si="6"/>
        <v>0</v>
      </c>
      <c r="T20" s="27"/>
      <c r="U20" s="27"/>
      <c r="V20" s="45" t="e">
        <f t="shared" si="0"/>
        <v>#DIV/0!</v>
      </c>
      <c r="W20" s="46" t="e">
        <f t="shared" si="7"/>
        <v>#DIV/0!</v>
      </c>
      <c r="X20" s="46"/>
      <c r="Y20" s="46"/>
      <c r="Z20" s="48" t="e">
        <f t="shared" si="8"/>
        <v>#DIV/0!</v>
      </c>
      <c r="AA20" s="17"/>
      <c r="AB20" s="17">
        <f t="shared" si="9"/>
        <v>0</v>
      </c>
      <c r="AC20" s="17"/>
      <c r="AD20" s="17">
        <f t="shared" si="10"/>
        <v>0</v>
      </c>
      <c r="AE20" s="17"/>
      <c r="AF20" s="17">
        <f t="shared" si="11"/>
        <v>0</v>
      </c>
      <c r="AG20" s="17"/>
      <c r="AH20" s="17">
        <f t="shared" si="12"/>
        <v>0</v>
      </c>
      <c r="AI20" s="17">
        <f t="shared" si="13"/>
        <v>0</v>
      </c>
      <c r="AJ20" s="50" t="e">
        <f>SUM(#REF!,K20,Z20,AI20)</f>
        <v>#REF!</v>
      </c>
      <c r="AK20" s="51" t="e">
        <f t="shared" si="14"/>
        <v>#REF!</v>
      </c>
    </row>
    <row r="21" spans="1:37" ht="23.25" customHeight="1" x14ac:dyDescent="0.3">
      <c r="A21">
        <v>13</v>
      </c>
      <c r="B21" s="20" t="s">
        <v>154</v>
      </c>
      <c r="C21" s="34">
        <v>10</v>
      </c>
      <c r="D21" s="52">
        <f>C21*$C$6</f>
        <v>1.56</v>
      </c>
      <c r="E21" s="35"/>
      <c r="F21" s="53">
        <f t="shared" si="1"/>
        <v>0</v>
      </c>
      <c r="G21" s="34"/>
      <c r="H21" s="53">
        <f t="shared" si="2"/>
        <v>0</v>
      </c>
      <c r="I21" s="17"/>
      <c r="J21" s="53">
        <f t="shared" si="3"/>
        <v>0</v>
      </c>
      <c r="K21" s="58">
        <f>SUM(F21,H21,J21)</f>
        <v>0</v>
      </c>
      <c r="L21" s="49">
        <f t="shared" si="4"/>
        <v>1.56</v>
      </c>
      <c r="M21" s="17"/>
      <c r="N21" s="42">
        <f t="shared" si="5"/>
        <v>0</v>
      </c>
      <c r="O21" s="28"/>
      <c r="P21" s="17"/>
      <c r="Q21" s="59"/>
      <c r="R21" s="59"/>
      <c r="S21" s="60">
        <f t="shared" si="6"/>
        <v>0</v>
      </c>
      <c r="T21" s="27"/>
      <c r="U21" s="27"/>
      <c r="V21" s="45" t="e">
        <f t="shared" si="0"/>
        <v>#DIV/0!</v>
      </c>
      <c r="W21" s="46" t="e">
        <f t="shared" si="7"/>
        <v>#DIV/0!</v>
      </c>
      <c r="X21" s="46"/>
      <c r="Y21" s="46"/>
      <c r="Z21" s="48" t="e">
        <f t="shared" si="8"/>
        <v>#DIV/0!</v>
      </c>
      <c r="AA21" s="17"/>
      <c r="AB21" s="17">
        <f t="shared" si="9"/>
        <v>0</v>
      </c>
      <c r="AC21" s="17"/>
      <c r="AD21" s="17">
        <f t="shared" si="10"/>
        <v>0</v>
      </c>
      <c r="AE21" s="17"/>
      <c r="AF21" s="17">
        <f t="shared" si="11"/>
        <v>0</v>
      </c>
      <c r="AG21" s="17"/>
      <c r="AH21" s="17">
        <f t="shared" si="12"/>
        <v>0</v>
      </c>
      <c r="AI21" s="17">
        <f t="shared" si="13"/>
        <v>0</v>
      </c>
      <c r="AJ21" s="50" t="e">
        <f>SUM(#REF!,K21,Z21,AI21)</f>
        <v>#REF!</v>
      </c>
      <c r="AK21" s="51" t="e">
        <f t="shared" si="14"/>
        <v>#REF!</v>
      </c>
    </row>
    <row r="22" spans="1:37" ht="23.25" customHeight="1" x14ac:dyDescent="0.3">
      <c r="A22">
        <v>14</v>
      </c>
      <c r="B22" s="20" t="s">
        <v>154</v>
      </c>
      <c r="C22" s="34">
        <v>10</v>
      </c>
      <c r="D22" s="52">
        <f>C22*$C$6</f>
        <v>1.56</v>
      </c>
      <c r="E22" s="35"/>
      <c r="F22" s="53">
        <f t="shared" si="1"/>
        <v>0</v>
      </c>
      <c r="G22" s="34"/>
      <c r="H22" s="53">
        <f t="shared" si="2"/>
        <v>0</v>
      </c>
      <c r="I22" s="17"/>
      <c r="J22" s="53">
        <f t="shared" si="3"/>
        <v>0</v>
      </c>
      <c r="K22" s="58">
        <f>SUM(F22,H22,J22)</f>
        <v>0</v>
      </c>
      <c r="L22" s="49">
        <f t="shared" si="4"/>
        <v>1.56</v>
      </c>
      <c r="M22" s="17"/>
      <c r="N22" s="42">
        <f t="shared" si="5"/>
        <v>0</v>
      </c>
      <c r="O22" s="28"/>
      <c r="P22" s="17"/>
      <c r="Q22" s="59"/>
      <c r="R22" s="59"/>
      <c r="S22" s="60">
        <f t="shared" si="6"/>
        <v>0</v>
      </c>
      <c r="T22" s="27"/>
      <c r="U22" s="27"/>
      <c r="V22" s="45" t="e">
        <f t="shared" si="0"/>
        <v>#DIV/0!</v>
      </c>
      <c r="W22" s="46" t="e">
        <f t="shared" si="7"/>
        <v>#DIV/0!</v>
      </c>
      <c r="X22" s="46"/>
      <c r="Y22" s="46"/>
      <c r="Z22" s="48" t="e">
        <f t="shared" si="8"/>
        <v>#DIV/0!</v>
      </c>
      <c r="AA22" s="17"/>
      <c r="AB22" s="17">
        <f t="shared" si="9"/>
        <v>0</v>
      </c>
      <c r="AC22" s="17"/>
      <c r="AD22" s="17">
        <f t="shared" si="10"/>
        <v>0</v>
      </c>
      <c r="AE22" s="17"/>
      <c r="AF22" s="17">
        <f t="shared" si="11"/>
        <v>0</v>
      </c>
      <c r="AG22" s="17"/>
      <c r="AH22" s="17">
        <f t="shared" si="12"/>
        <v>0</v>
      </c>
      <c r="AI22" s="17">
        <f t="shared" si="13"/>
        <v>0</v>
      </c>
      <c r="AJ22" s="50" t="e">
        <f>SUM(#REF!,K22,Z22,AI22)</f>
        <v>#REF!</v>
      </c>
      <c r="AK22" s="51" t="e">
        <f t="shared" si="14"/>
        <v>#REF!</v>
      </c>
    </row>
    <row r="23" spans="1:37" ht="23.25" customHeight="1" x14ac:dyDescent="0.3">
      <c r="A23">
        <v>15</v>
      </c>
      <c r="B23" s="20" t="s">
        <v>154</v>
      </c>
      <c r="C23" s="34">
        <v>10</v>
      </c>
      <c r="D23" s="52">
        <f>C23*$C$6</f>
        <v>1.56</v>
      </c>
      <c r="E23" s="35"/>
      <c r="F23" s="53">
        <f t="shared" si="1"/>
        <v>0</v>
      </c>
      <c r="G23" s="34"/>
      <c r="H23" s="53">
        <f t="shared" si="2"/>
        <v>0</v>
      </c>
      <c r="I23" s="17"/>
      <c r="J23" s="53">
        <f t="shared" si="3"/>
        <v>0</v>
      </c>
      <c r="K23" s="58">
        <f>SUM(F23,H23,J23)</f>
        <v>0</v>
      </c>
      <c r="L23" s="49">
        <f t="shared" si="4"/>
        <v>1.56</v>
      </c>
      <c r="M23" s="17"/>
      <c r="N23" s="42">
        <f t="shared" si="5"/>
        <v>0</v>
      </c>
      <c r="O23" s="28"/>
      <c r="P23" s="17"/>
      <c r="Q23" s="59"/>
      <c r="R23" s="59"/>
      <c r="S23" s="60">
        <f t="shared" si="6"/>
        <v>0</v>
      </c>
      <c r="T23" s="27"/>
      <c r="U23" s="27"/>
      <c r="V23" s="45" t="e">
        <f t="shared" si="0"/>
        <v>#DIV/0!</v>
      </c>
      <c r="W23" s="46" t="e">
        <f t="shared" si="7"/>
        <v>#DIV/0!</v>
      </c>
      <c r="X23" s="46"/>
      <c r="Y23" s="46"/>
      <c r="Z23" s="48" t="e">
        <f t="shared" si="8"/>
        <v>#DIV/0!</v>
      </c>
      <c r="AA23" s="17"/>
      <c r="AB23" s="17">
        <f t="shared" si="9"/>
        <v>0</v>
      </c>
      <c r="AC23" s="17"/>
      <c r="AD23" s="17">
        <f t="shared" si="10"/>
        <v>0</v>
      </c>
      <c r="AE23" s="17"/>
      <c r="AF23" s="17">
        <f t="shared" si="11"/>
        <v>0</v>
      </c>
      <c r="AG23" s="17"/>
      <c r="AH23" s="17">
        <f t="shared" si="12"/>
        <v>0</v>
      </c>
      <c r="AI23" s="17">
        <f t="shared" si="13"/>
        <v>0</v>
      </c>
      <c r="AJ23" s="50" t="e">
        <f>SUM(#REF!,K23,Z23,AI23)</f>
        <v>#REF!</v>
      </c>
      <c r="AK23" s="51" t="e">
        <f t="shared" si="14"/>
        <v>#REF!</v>
      </c>
    </row>
    <row r="24" spans="1:37" ht="23.25" customHeight="1" x14ac:dyDescent="0.3">
      <c r="A24">
        <v>16</v>
      </c>
      <c r="B24" s="20" t="s">
        <v>154</v>
      </c>
      <c r="C24" s="34">
        <v>10</v>
      </c>
      <c r="D24" s="52">
        <f>C24*$C$6</f>
        <v>1.56</v>
      </c>
      <c r="E24" s="35"/>
      <c r="F24" s="53">
        <f t="shared" si="1"/>
        <v>0</v>
      </c>
      <c r="G24" s="34"/>
      <c r="H24" s="53">
        <f t="shared" si="2"/>
        <v>0</v>
      </c>
      <c r="I24" s="17"/>
      <c r="J24" s="53">
        <f t="shared" si="3"/>
        <v>0</v>
      </c>
      <c r="K24" s="58">
        <f>SUM(F24,H24,J24)</f>
        <v>0</v>
      </c>
      <c r="L24" s="49">
        <f t="shared" si="4"/>
        <v>1.56</v>
      </c>
      <c r="M24" s="17"/>
      <c r="N24" s="42">
        <f t="shared" si="5"/>
        <v>0</v>
      </c>
      <c r="O24" s="28"/>
      <c r="P24" s="17"/>
      <c r="Q24" s="59"/>
      <c r="R24" s="59"/>
      <c r="S24" s="60">
        <f t="shared" si="6"/>
        <v>0</v>
      </c>
      <c r="T24" s="27"/>
      <c r="U24" s="27"/>
      <c r="V24" s="45" t="e">
        <f t="shared" si="0"/>
        <v>#DIV/0!</v>
      </c>
      <c r="W24" s="46" t="e">
        <f t="shared" si="7"/>
        <v>#DIV/0!</v>
      </c>
      <c r="X24" s="46"/>
      <c r="Y24" s="46"/>
      <c r="Z24" s="48" t="e">
        <f t="shared" si="8"/>
        <v>#DIV/0!</v>
      </c>
      <c r="AA24" s="17"/>
      <c r="AB24" s="17">
        <f t="shared" si="9"/>
        <v>0</v>
      </c>
      <c r="AC24" s="17"/>
      <c r="AD24" s="17">
        <f t="shared" si="10"/>
        <v>0</v>
      </c>
      <c r="AE24" s="17"/>
      <c r="AF24" s="17">
        <f t="shared" si="11"/>
        <v>0</v>
      </c>
      <c r="AG24" s="17"/>
      <c r="AH24" s="17">
        <f t="shared" si="12"/>
        <v>0</v>
      </c>
      <c r="AI24" s="17">
        <f t="shared" si="13"/>
        <v>0</v>
      </c>
      <c r="AJ24" s="50" t="e">
        <f>SUM(#REF!,K24,Z24,AI24)</f>
        <v>#REF!</v>
      </c>
      <c r="AK24" s="51" t="e">
        <f t="shared" si="14"/>
        <v>#REF!</v>
      </c>
    </row>
    <row r="25" spans="1:37" ht="23.25" customHeight="1" x14ac:dyDescent="0.3">
      <c r="A25">
        <v>17</v>
      </c>
      <c r="B25" s="20" t="s">
        <v>154</v>
      </c>
      <c r="C25" s="34">
        <v>10</v>
      </c>
      <c r="D25" s="52">
        <f>C25*$C$6</f>
        <v>1.56</v>
      </c>
      <c r="E25" s="35"/>
      <c r="F25" s="53">
        <f t="shared" si="1"/>
        <v>0</v>
      </c>
      <c r="G25" s="34"/>
      <c r="H25" s="53">
        <f t="shared" si="2"/>
        <v>0</v>
      </c>
      <c r="I25" s="17"/>
      <c r="J25" s="53">
        <f t="shared" si="3"/>
        <v>0</v>
      </c>
      <c r="K25" s="58">
        <f>SUM(F25,H25,J25)</f>
        <v>0</v>
      </c>
      <c r="L25" s="49">
        <f>SUM(D25,K25)</f>
        <v>1.56</v>
      </c>
      <c r="M25" s="17"/>
      <c r="N25" s="42">
        <f t="shared" si="5"/>
        <v>0</v>
      </c>
      <c r="O25" s="28"/>
      <c r="P25" s="17"/>
      <c r="Q25" s="59"/>
      <c r="R25" s="59"/>
      <c r="S25" s="60">
        <f t="shared" si="6"/>
        <v>0</v>
      </c>
      <c r="T25" s="27"/>
      <c r="U25" s="27"/>
      <c r="V25" s="45" t="e">
        <f t="shared" si="0"/>
        <v>#DIV/0!</v>
      </c>
      <c r="W25" s="46" t="e">
        <f t="shared" si="7"/>
        <v>#DIV/0!</v>
      </c>
      <c r="X25" s="46"/>
      <c r="Y25" s="46"/>
      <c r="Z25" s="48" t="e">
        <f t="shared" si="8"/>
        <v>#DIV/0!</v>
      </c>
      <c r="AA25" s="17"/>
      <c r="AB25" s="17">
        <f t="shared" si="9"/>
        <v>0</v>
      </c>
      <c r="AC25" s="17"/>
      <c r="AD25" s="17">
        <f t="shared" si="10"/>
        <v>0</v>
      </c>
      <c r="AE25" s="17"/>
      <c r="AF25" s="17">
        <f t="shared" si="11"/>
        <v>0</v>
      </c>
      <c r="AG25" s="17"/>
      <c r="AH25" s="17">
        <f t="shared" si="12"/>
        <v>0</v>
      </c>
      <c r="AI25" s="17">
        <f t="shared" si="13"/>
        <v>0</v>
      </c>
      <c r="AJ25" s="50" t="e">
        <f>SUM(#REF!,K25,Z25,AI25)</f>
        <v>#REF!</v>
      </c>
      <c r="AK25" s="51" t="e">
        <f t="shared" si="14"/>
        <v>#REF!</v>
      </c>
    </row>
    <row r="26" spans="1:37" ht="23.25" customHeight="1" x14ac:dyDescent="0.3">
      <c r="A26">
        <v>18</v>
      </c>
      <c r="B26" s="20" t="s">
        <v>154</v>
      </c>
      <c r="C26" s="34">
        <v>10</v>
      </c>
      <c r="D26" s="52">
        <f>C26*$C$6</f>
        <v>1.56</v>
      </c>
      <c r="E26" s="35"/>
      <c r="F26" s="53">
        <f t="shared" si="1"/>
        <v>0</v>
      </c>
      <c r="G26" s="34"/>
      <c r="H26" s="53">
        <f t="shared" si="2"/>
        <v>0</v>
      </c>
      <c r="I26" s="17"/>
      <c r="J26" s="53">
        <f t="shared" si="3"/>
        <v>0</v>
      </c>
      <c r="K26" s="58">
        <f>SUM(F26,H26,J26)</f>
        <v>0</v>
      </c>
      <c r="L26" s="49">
        <f t="shared" si="4"/>
        <v>1.56</v>
      </c>
      <c r="M26" s="17"/>
      <c r="N26" s="42">
        <f t="shared" si="5"/>
        <v>0</v>
      </c>
      <c r="O26" s="28"/>
      <c r="P26" s="17"/>
      <c r="Q26" s="59"/>
      <c r="R26" s="59"/>
      <c r="S26" s="60">
        <f t="shared" si="6"/>
        <v>0</v>
      </c>
      <c r="T26" s="27"/>
      <c r="U26" s="27"/>
      <c r="V26" s="45" t="e">
        <f t="shared" si="0"/>
        <v>#DIV/0!</v>
      </c>
      <c r="W26" s="46" t="e">
        <f t="shared" si="7"/>
        <v>#DIV/0!</v>
      </c>
      <c r="X26" s="46"/>
      <c r="Y26" s="46"/>
      <c r="Z26" s="48" t="e">
        <f t="shared" si="8"/>
        <v>#DIV/0!</v>
      </c>
      <c r="AA26" s="17"/>
      <c r="AB26" s="17">
        <f t="shared" si="9"/>
        <v>0</v>
      </c>
      <c r="AC26" s="17"/>
      <c r="AD26" s="17">
        <f t="shared" si="10"/>
        <v>0</v>
      </c>
      <c r="AE26" s="17"/>
      <c r="AF26" s="17">
        <f t="shared" si="11"/>
        <v>0</v>
      </c>
      <c r="AG26" s="17"/>
      <c r="AH26" s="17">
        <f t="shared" si="12"/>
        <v>0</v>
      </c>
      <c r="AI26" s="17">
        <f t="shared" si="13"/>
        <v>0</v>
      </c>
      <c r="AJ26" s="50" t="e">
        <f>SUM(#REF!,K26,Z26,AI26)</f>
        <v>#REF!</v>
      </c>
      <c r="AK26" s="51" t="e">
        <f t="shared" si="14"/>
        <v>#REF!</v>
      </c>
    </row>
    <row r="27" spans="1:37" ht="23.25" customHeight="1" x14ac:dyDescent="0.3">
      <c r="A27">
        <v>19</v>
      </c>
      <c r="B27" s="20" t="s">
        <v>154</v>
      </c>
      <c r="C27" s="34">
        <v>10</v>
      </c>
      <c r="D27" s="52">
        <f>C27*$C$6</f>
        <v>1.56</v>
      </c>
      <c r="E27" s="35"/>
      <c r="F27" s="53">
        <f t="shared" si="1"/>
        <v>0</v>
      </c>
      <c r="G27" s="34"/>
      <c r="H27" s="53">
        <f t="shared" si="2"/>
        <v>0</v>
      </c>
      <c r="I27" s="17"/>
      <c r="J27" s="53">
        <f t="shared" si="3"/>
        <v>0</v>
      </c>
      <c r="K27" s="58">
        <f>SUM(F27,H27,J27)</f>
        <v>0</v>
      </c>
      <c r="L27" s="49">
        <f t="shared" si="4"/>
        <v>1.56</v>
      </c>
      <c r="M27" s="17"/>
      <c r="N27" s="42">
        <f t="shared" si="5"/>
        <v>0</v>
      </c>
      <c r="O27" s="28"/>
      <c r="P27" s="17"/>
      <c r="Q27" s="59"/>
      <c r="R27" s="59"/>
      <c r="S27" s="60">
        <f t="shared" si="6"/>
        <v>0</v>
      </c>
      <c r="T27" s="27"/>
      <c r="U27" s="27"/>
      <c r="V27" s="45" t="e">
        <f t="shared" si="0"/>
        <v>#DIV/0!</v>
      </c>
      <c r="W27" s="46" t="e">
        <f t="shared" si="7"/>
        <v>#DIV/0!</v>
      </c>
      <c r="X27" s="46"/>
      <c r="Y27" s="46"/>
      <c r="Z27" s="48" t="e">
        <f t="shared" si="8"/>
        <v>#DIV/0!</v>
      </c>
      <c r="AA27" s="17"/>
      <c r="AB27" s="17">
        <f t="shared" si="9"/>
        <v>0</v>
      </c>
      <c r="AC27" s="17"/>
      <c r="AD27" s="17">
        <f t="shared" si="10"/>
        <v>0</v>
      </c>
      <c r="AE27" s="17"/>
      <c r="AF27" s="17">
        <f t="shared" si="11"/>
        <v>0</v>
      </c>
      <c r="AG27" s="17"/>
      <c r="AH27" s="17">
        <f t="shared" si="12"/>
        <v>0</v>
      </c>
      <c r="AI27" s="17">
        <f t="shared" si="13"/>
        <v>0</v>
      </c>
      <c r="AJ27" s="50" t="e">
        <f>SUM(#REF!,K27,Z27,AI27)</f>
        <v>#REF!</v>
      </c>
      <c r="AK27" s="51" t="e">
        <f t="shared" si="14"/>
        <v>#REF!</v>
      </c>
    </row>
    <row r="28" spans="1:37" ht="23.25" customHeight="1" x14ac:dyDescent="0.3">
      <c r="A28">
        <v>20</v>
      </c>
      <c r="B28" s="20" t="s">
        <v>154</v>
      </c>
      <c r="C28" s="34">
        <v>10</v>
      </c>
      <c r="D28" s="52">
        <f>C28*$C$6</f>
        <v>1.56</v>
      </c>
      <c r="E28" s="35"/>
      <c r="F28" s="53">
        <f t="shared" si="1"/>
        <v>0</v>
      </c>
      <c r="G28" s="34"/>
      <c r="H28" s="53">
        <f t="shared" si="2"/>
        <v>0</v>
      </c>
      <c r="I28" s="17"/>
      <c r="J28" s="53">
        <f t="shared" si="3"/>
        <v>0</v>
      </c>
      <c r="K28" s="58">
        <f>SUM(F28,H28,J28)</f>
        <v>0</v>
      </c>
      <c r="L28" s="49">
        <f t="shared" si="4"/>
        <v>1.56</v>
      </c>
      <c r="M28" s="17"/>
      <c r="N28" s="42">
        <f t="shared" si="5"/>
        <v>0</v>
      </c>
      <c r="O28" s="28"/>
      <c r="P28" s="17"/>
      <c r="Q28" s="59"/>
      <c r="R28" s="59"/>
      <c r="S28" s="60">
        <f t="shared" si="6"/>
        <v>0</v>
      </c>
      <c r="T28" s="27"/>
      <c r="U28" s="27"/>
      <c r="V28" s="45" t="e">
        <f t="shared" si="0"/>
        <v>#DIV/0!</v>
      </c>
      <c r="W28" s="46" t="e">
        <f t="shared" si="7"/>
        <v>#DIV/0!</v>
      </c>
      <c r="X28" s="46"/>
      <c r="Y28" s="46"/>
      <c r="Z28" s="48" t="e">
        <f t="shared" si="8"/>
        <v>#DIV/0!</v>
      </c>
      <c r="AA28" s="17"/>
      <c r="AB28" s="17">
        <f t="shared" si="9"/>
        <v>0</v>
      </c>
      <c r="AC28" s="17"/>
      <c r="AD28" s="17">
        <f t="shared" si="10"/>
        <v>0</v>
      </c>
      <c r="AE28" s="17"/>
      <c r="AF28" s="17">
        <f t="shared" si="11"/>
        <v>0</v>
      </c>
      <c r="AG28" s="17"/>
      <c r="AH28" s="17">
        <f t="shared" si="12"/>
        <v>0</v>
      </c>
      <c r="AI28" s="17">
        <f t="shared" si="13"/>
        <v>0</v>
      </c>
      <c r="AJ28" s="50" t="e">
        <f>SUM(#REF!,K28,Z28,AI28)</f>
        <v>#REF!</v>
      </c>
      <c r="AK28" s="51" t="e">
        <f t="shared" si="14"/>
        <v>#REF!</v>
      </c>
    </row>
    <row r="29" spans="1:37" ht="23.25" customHeight="1" x14ac:dyDescent="0.3">
      <c r="A29">
        <v>21</v>
      </c>
      <c r="B29" s="20" t="s">
        <v>154</v>
      </c>
      <c r="C29" s="34">
        <v>10</v>
      </c>
      <c r="D29" s="52">
        <f>C29*$C$6</f>
        <v>1.56</v>
      </c>
      <c r="E29" s="35"/>
      <c r="F29" s="53">
        <f t="shared" si="1"/>
        <v>0</v>
      </c>
      <c r="G29" s="34"/>
      <c r="H29" s="53">
        <f t="shared" si="2"/>
        <v>0</v>
      </c>
      <c r="I29" s="17"/>
      <c r="J29" s="53">
        <f t="shared" si="3"/>
        <v>0</v>
      </c>
      <c r="K29" s="58">
        <f>SUM(F29,H29,J29)</f>
        <v>0</v>
      </c>
      <c r="L29" s="49">
        <f t="shared" si="4"/>
        <v>1.56</v>
      </c>
      <c r="M29" s="17"/>
      <c r="N29" s="42">
        <f t="shared" si="5"/>
        <v>0</v>
      </c>
      <c r="O29" s="28"/>
      <c r="P29" s="17"/>
      <c r="Q29" s="59"/>
      <c r="R29" s="59"/>
      <c r="S29" s="60">
        <f t="shared" si="6"/>
        <v>0</v>
      </c>
      <c r="T29" s="27"/>
      <c r="U29" s="27"/>
      <c r="V29" s="45" t="e">
        <f t="shared" si="0"/>
        <v>#DIV/0!</v>
      </c>
      <c r="W29" s="46" t="e">
        <f t="shared" si="7"/>
        <v>#DIV/0!</v>
      </c>
      <c r="X29" s="46"/>
      <c r="Y29" s="46"/>
      <c r="Z29" s="48" t="e">
        <f t="shared" si="8"/>
        <v>#DIV/0!</v>
      </c>
      <c r="AA29" s="17"/>
      <c r="AB29" s="17">
        <f t="shared" si="9"/>
        <v>0</v>
      </c>
      <c r="AC29" s="17"/>
      <c r="AD29" s="17">
        <f t="shared" si="10"/>
        <v>0</v>
      </c>
      <c r="AE29" s="17"/>
      <c r="AF29" s="17">
        <f t="shared" si="11"/>
        <v>0</v>
      </c>
      <c r="AG29" s="17"/>
      <c r="AH29" s="17">
        <f t="shared" si="12"/>
        <v>0</v>
      </c>
      <c r="AI29" s="17">
        <f t="shared" si="13"/>
        <v>0</v>
      </c>
      <c r="AJ29" s="50" t="e">
        <f>SUM(#REF!,K29,Z29,AI29)</f>
        <v>#REF!</v>
      </c>
      <c r="AK29" s="51" t="e">
        <f t="shared" si="14"/>
        <v>#REF!</v>
      </c>
    </row>
    <row r="30" spans="1:37" ht="23.25" customHeight="1" x14ac:dyDescent="0.3">
      <c r="A30">
        <v>22</v>
      </c>
      <c r="B30" s="20" t="s">
        <v>154</v>
      </c>
      <c r="C30" s="34">
        <v>10</v>
      </c>
      <c r="D30" s="52">
        <f>C30*$C$6</f>
        <v>1.56</v>
      </c>
      <c r="E30" s="35"/>
      <c r="F30" s="53">
        <f t="shared" si="1"/>
        <v>0</v>
      </c>
      <c r="G30" s="34"/>
      <c r="H30" s="53">
        <f t="shared" si="2"/>
        <v>0</v>
      </c>
      <c r="I30" s="17"/>
      <c r="J30" s="53">
        <f t="shared" si="3"/>
        <v>0</v>
      </c>
      <c r="K30" s="58">
        <f>SUM(F30,H30,J30)</f>
        <v>0</v>
      </c>
      <c r="L30" s="49">
        <f t="shared" si="4"/>
        <v>1.56</v>
      </c>
      <c r="M30" s="17"/>
      <c r="N30" s="42">
        <f t="shared" si="5"/>
        <v>0</v>
      </c>
      <c r="O30" s="28"/>
      <c r="P30" s="17"/>
      <c r="Q30" s="59"/>
      <c r="R30" s="59"/>
      <c r="S30" s="60">
        <f t="shared" si="6"/>
        <v>0</v>
      </c>
      <c r="T30" s="27"/>
      <c r="U30" s="27"/>
      <c r="V30" s="45" t="e">
        <f t="shared" si="0"/>
        <v>#DIV/0!</v>
      </c>
      <c r="W30" s="46" t="e">
        <f t="shared" si="7"/>
        <v>#DIV/0!</v>
      </c>
      <c r="X30" s="46"/>
      <c r="Y30" s="46"/>
      <c r="Z30" s="48" t="e">
        <f t="shared" si="8"/>
        <v>#DIV/0!</v>
      </c>
      <c r="AA30" s="17"/>
      <c r="AB30" s="17">
        <f t="shared" si="9"/>
        <v>0</v>
      </c>
      <c r="AC30" s="17"/>
      <c r="AD30" s="17">
        <f t="shared" si="10"/>
        <v>0</v>
      </c>
      <c r="AE30" s="17"/>
      <c r="AF30" s="17">
        <f t="shared" si="11"/>
        <v>0</v>
      </c>
      <c r="AG30" s="17"/>
      <c r="AH30" s="17">
        <f t="shared" si="12"/>
        <v>0</v>
      </c>
      <c r="AI30" s="17">
        <f t="shared" si="13"/>
        <v>0</v>
      </c>
      <c r="AJ30" s="50" t="e">
        <f>SUM(#REF!,K30,Z30,AI30)</f>
        <v>#REF!</v>
      </c>
      <c r="AK30" s="51" t="e">
        <f t="shared" si="14"/>
        <v>#REF!</v>
      </c>
    </row>
    <row r="31" spans="1:37" ht="23.25" customHeight="1" x14ac:dyDescent="0.3">
      <c r="A31">
        <v>23</v>
      </c>
      <c r="B31" s="20" t="s">
        <v>154</v>
      </c>
      <c r="C31" s="34">
        <v>10</v>
      </c>
      <c r="D31" s="52">
        <f>C31*$C$6</f>
        <v>1.56</v>
      </c>
      <c r="E31" s="35"/>
      <c r="F31" s="53">
        <f t="shared" si="1"/>
        <v>0</v>
      </c>
      <c r="G31" s="34"/>
      <c r="H31" s="53">
        <f t="shared" si="2"/>
        <v>0</v>
      </c>
      <c r="I31" s="17"/>
      <c r="J31" s="53">
        <f t="shared" si="3"/>
        <v>0</v>
      </c>
      <c r="K31" s="58">
        <f>SUM(F31,H31,J31)</f>
        <v>0</v>
      </c>
      <c r="L31" s="49">
        <f t="shared" si="4"/>
        <v>1.56</v>
      </c>
      <c r="M31" s="17"/>
      <c r="N31" s="42">
        <f t="shared" si="5"/>
        <v>0</v>
      </c>
      <c r="O31" s="28"/>
      <c r="P31" s="17"/>
      <c r="Q31" s="59"/>
      <c r="R31" s="59"/>
      <c r="S31" s="60">
        <f t="shared" si="6"/>
        <v>0</v>
      </c>
      <c r="T31" s="27"/>
      <c r="U31" s="27"/>
      <c r="V31" s="45" t="e">
        <f t="shared" si="0"/>
        <v>#DIV/0!</v>
      </c>
      <c r="W31" s="46" t="e">
        <f t="shared" si="7"/>
        <v>#DIV/0!</v>
      </c>
      <c r="X31" s="46"/>
      <c r="Y31" s="46"/>
      <c r="Z31" s="48" t="e">
        <f t="shared" si="8"/>
        <v>#DIV/0!</v>
      </c>
      <c r="AA31" s="17"/>
      <c r="AB31" s="17">
        <f t="shared" si="9"/>
        <v>0</v>
      </c>
      <c r="AC31" s="17"/>
      <c r="AD31" s="17">
        <f t="shared" si="10"/>
        <v>0</v>
      </c>
      <c r="AE31" s="17"/>
      <c r="AF31" s="17">
        <f t="shared" si="11"/>
        <v>0</v>
      </c>
      <c r="AG31" s="17"/>
      <c r="AH31" s="17">
        <f t="shared" si="12"/>
        <v>0</v>
      </c>
      <c r="AI31" s="17">
        <f t="shared" si="13"/>
        <v>0</v>
      </c>
      <c r="AJ31" s="50" t="e">
        <f>SUM(#REF!,K31,Z31,AI31)</f>
        <v>#REF!</v>
      </c>
      <c r="AK31" s="51" t="e">
        <f t="shared" si="14"/>
        <v>#REF!</v>
      </c>
    </row>
    <row r="32" spans="1:37" ht="23.25" customHeight="1" x14ac:dyDescent="0.3">
      <c r="A32">
        <v>24</v>
      </c>
      <c r="B32" s="20" t="s">
        <v>154</v>
      </c>
      <c r="C32" s="34">
        <v>10</v>
      </c>
      <c r="D32" s="52">
        <f>C32*$C$6</f>
        <v>1.56</v>
      </c>
      <c r="E32" s="35"/>
      <c r="F32" s="53">
        <f t="shared" si="1"/>
        <v>0</v>
      </c>
      <c r="G32" s="34"/>
      <c r="H32" s="53">
        <f t="shared" si="2"/>
        <v>0</v>
      </c>
      <c r="I32" s="17"/>
      <c r="J32" s="53">
        <f t="shared" si="3"/>
        <v>0</v>
      </c>
      <c r="K32" s="58">
        <f>SUM(F32,H32,J32)</f>
        <v>0</v>
      </c>
      <c r="L32" s="49">
        <f t="shared" si="4"/>
        <v>1.56</v>
      </c>
      <c r="M32" s="17"/>
      <c r="N32" s="42">
        <f t="shared" si="5"/>
        <v>0</v>
      </c>
      <c r="O32" s="28"/>
      <c r="P32" s="17"/>
      <c r="Q32" s="59"/>
      <c r="R32" s="59"/>
      <c r="S32" s="60">
        <f t="shared" si="6"/>
        <v>0</v>
      </c>
      <c r="T32" s="27"/>
      <c r="U32" s="27"/>
      <c r="V32" s="45" t="e">
        <f t="shared" si="0"/>
        <v>#DIV/0!</v>
      </c>
      <c r="W32" s="46" t="e">
        <f t="shared" si="7"/>
        <v>#DIV/0!</v>
      </c>
      <c r="X32" s="46"/>
      <c r="Y32" s="46"/>
      <c r="Z32" s="48" t="e">
        <f t="shared" si="8"/>
        <v>#DIV/0!</v>
      </c>
      <c r="AA32" s="17"/>
      <c r="AB32" s="17">
        <f t="shared" si="9"/>
        <v>0</v>
      </c>
      <c r="AC32" s="17"/>
      <c r="AD32" s="17">
        <f t="shared" si="10"/>
        <v>0</v>
      </c>
      <c r="AE32" s="17"/>
      <c r="AF32" s="17">
        <f t="shared" si="11"/>
        <v>0</v>
      </c>
      <c r="AG32" s="17"/>
      <c r="AH32" s="17">
        <f t="shared" si="12"/>
        <v>0</v>
      </c>
      <c r="AI32" s="17">
        <f t="shared" si="13"/>
        <v>0</v>
      </c>
      <c r="AJ32" s="50" t="e">
        <f>SUM(#REF!,K32,Z32,AI32)</f>
        <v>#REF!</v>
      </c>
      <c r="AK32" s="51" t="e">
        <f t="shared" si="14"/>
        <v>#REF!</v>
      </c>
    </row>
    <row r="33" spans="1:37" ht="23.25" customHeight="1" x14ac:dyDescent="0.3">
      <c r="A33">
        <v>25</v>
      </c>
      <c r="B33" s="20" t="s">
        <v>154</v>
      </c>
      <c r="C33" s="34">
        <v>10</v>
      </c>
      <c r="D33" s="52">
        <f>C33*$C$6</f>
        <v>1.56</v>
      </c>
      <c r="E33" s="35"/>
      <c r="F33" s="53">
        <f t="shared" si="1"/>
        <v>0</v>
      </c>
      <c r="G33" s="34"/>
      <c r="H33" s="53">
        <f t="shared" si="2"/>
        <v>0</v>
      </c>
      <c r="I33" s="17"/>
      <c r="J33" s="53">
        <f t="shared" si="3"/>
        <v>0</v>
      </c>
      <c r="K33" s="58">
        <f>SUM(F33,H33,J33)</f>
        <v>0</v>
      </c>
      <c r="L33" s="49">
        <f t="shared" si="4"/>
        <v>1.56</v>
      </c>
      <c r="M33" s="17"/>
      <c r="N33" s="42">
        <f t="shared" si="5"/>
        <v>0</v>
      </c>
      <c r="O33" s="28"/>
      <c r="P33" s="17"/>
      <c r="Q33" s="59"/>
      <c r="R33" s="59"/>
      <c r="S33" s="60">
        <f t="shared" si="6"/>
        <v>0</v>
      </c>
      <c r="T33" s="27"/>
      <c r="U33" s="27"/>
      <c r="V33" s="45" t="e">
        <f t="shared" si="0"/>
        <v>#DIV/0!</v>
      </c>
      <c r="W33" s="46" t="e">
        <f t="shared" si="7"/>
        <v>#DIV/0!</v>
      </c>
      <c r="X33" s="46"/>
      <c r="Y33" s="46"/>
      <c r="Z33" s="48" t="e">
        <f t="shared" si="8"/>
        <v>#DIV/0!</v>
      </c>
      <c r="AA33" s="17"/>
      <c r="AB33" s="17">
        <f t="shared" si="9"/>
        <v>0</v>
      </c>
      <c r="AC33" s="17"/>
      <c r="AD33" s="17">
        <f t="shared" si="10"/>
        <v>0</v>
      </c>
      <c r="AE33" s="17"/>
      <c r="AF33" s="17">
        <f t="shared" si="11"/>
        <v>0</v>
      </c>
      <c r="AG33" s="17"/>
      <c r="AH33" s="17">
        <f t="shared" si="12"/>
        <v>0</v>
      </c>
      <c r="AI33" s="17">
        <f t="shared" si="13"/>
        <v>0</v>
      </c>
      <c r="AJ33" s="50" t="e">
        <f>SUM(#REF!,K33,Z33,AI33)</f>
        <v>#REF!</v>
      </c>
      <c r="AK33" s="51" t="e">
        <f t="shared" si="14"/>
        <v>#REF!</v>
      </c>
    </row>
  </sheetData>
  <mergeCells count="53">
    <mergeCell ref="C3:L3"/>
    <mergeCell ref="M3:Z3"/>
    <mergeCell ref="AA3:AI3"/>
    <mergeCell ref="AJ3:AK7"/>
    <mergeCell ref="M4:N4"/>
    <mergeCell ref="AA4:AB4"/>
    <mergeCell ref="AC4:AD4"/>
    <mergeCell ref="AE4:AF4"/>
    <mergeCell ref="AG4:AH4"/>
    <mergeCell ref="G5:H5"/>
    <mergeCell ref="I5:J5"/>
    <mergeCell ref="M5:N5"/>
    <mergeCell ref="C6:D6"/>
    <mergeCell ref="E6:F6"/>
    <mergeCell ref="G6:H6"/>
    <mergeCell ref="I6:J6"/>
    <mergeCell ref="M6:N6"/>
    <mergeCell ref="C7:D7"/>
    <mergeCell ref="E7:F7"/>
    <mergeCell ref="G7:H7"/>
    <mergeCell ref="I7:J7"/>
    <mergeCell ref="M7:N7"/>
    <mergeCell ref="T5:U5"/>
    <mergeCell ref="AA7:AB7"/>
    <mergeCell ref="AC7:AD7"/>
    <mergeCell ref="AA6:AB6"/>
    <mergeCell ref="AC6:AD6"/>
    <mergeCell ref="AL5:AL7"/>
    <mergeCell ref="AE5:AF5"/>
    <mergeCell ref="AG5:AH5"/>
    <mergeCell ref="AA5:AD5"/>
    <mergeCell ref="Z5:Z7"/>
    <mergeCell ref="AI5:AI7"/>
    <mergeCell ref="AE7:AF7"/>
    <mergeCell ref="AG7:AH7"/>
    <mergeCell ref="AE6:AF6"/>
    <mergeCell ref="AG6:AH6"/>
    <mergeCell ref="X4:Y4"/>
    <mergeCell ref="X5:Y5"/>
    <mergeCell ref="X6:Y6"/>
    <mergeCell ref="X7:Y7"/>
    <mergeCell ref="C5:D5"/>
    <mergeCell ref="T6:U6"/>
    <mergeCell ref="V5:W7"/>
    <mergeCell ref="T4:W4"/>
    <mergeCell ref="O5:Q5"/>
    <mergeCell ref="O4:S4"/>
    <mergeCell ref="R5:S7"/>
    <mergeCell ref="O7:Q7"/>
    <mergeCell ref="O6:Q6"/>
    <mergeCell ref="T7:U7"/>
    <mergeCell ref="E5:F5"/>
    <mergeCell ref="E4:J4"/>
  </mergeCells>
  <conditionalFormatting sqref="F9:F33">
    <cfRule type="cellIs" dxfId="3" priority="7" operator="lessThan">
      <formula>"4.4"</formula>
    </cfRule>
  </conditionalFormatting>
  <conditionalFormatting sqref="H9:H33">
    <cfRule type="cellIs" dxfId="2" priority="4" operator="lessThan">
      <formula>"4.4"</formula>
    </cfRule>
  </conditionalFormatting>
  <conditionalFormatting sqref="J9:J33">
    <cfRule type="cellIs" dxfId="1" priority="1" operator="lessThan">
      <formula>"4.4"</formula>
    </cfRule>
  </conditionalFormatting>
  <conditionalFormatting sqref="K9:L33">
    <cfRule type="cellIs" dxfId="0" priority="10" operator="lessThan">
      <formula>2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RA.CE.CONTENIDOS</vt:lpstr>
      <vt:lpstr>1º EVALUACIÓN</vt:lpstr>
      <vt:lpstr>2ª EVALUACIÓN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Vacas Oliva, Eva</dc:creator>
  <cp:lastModifiedBy>Eva Vacas</cp:lastModifiedBy>
  <cp:lastPrinted>2024-04-11T13:44:44Z</cp:lastPrinted>
  <dcterms:created xsi:type="dcterms:W3CDTF">2024-03-20T12:45:10Z</dcterms:created>
  <dcterms:modified xsi:type="dcterms:W3CDTF">2024-04-25T08:23:32Z</dcterms:modified>
</cp:coreProperties>
</file>