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D:\CURSO 23_24 abril\CURSOS EVALUACION 23_24\HC3 V2\Bloqueados\"/>
    </mc:Choice>
  </mc:AlternateContent>
  <xr:revisionPtr revIDLastSave="0" documentId="13_ncr:1_{2CCEA362-3D4C-426A-A42B-CCB9C60CA3BA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INSTRUCCIONES" sheetId="32" r:id="rId1"/>
    <sheet name="PRINCIPAL" sheetId="1" r:id="rId2"/>
    <sheet name="Lengua y Literatura" sheetId="10" r:id="rId3"/>
    <sheet name="Matemáticas" sheetId="13" r:id="rId4"/>
    <sheet name="1ª Lengua Extranjera" sheetId="11" r:id="rId5"/>
    <sheet name="Geografía e Historia" sheetId="7" r:id="rId6"/>
    <sheet name="Educación Física" sheetId="3" r:id="rId7"/>
    <sheet name="Biología y Geología" sheetId="8" r:id="rId8"/>
    <sheet name="EPVA" sheetId="6" r:id="rId9"/>
    <sheet name="Música" sheetId="14" r:id="rId10"/>
    <sheet name="Religión" sheetId="26" r:id="rId11"/>
    <sheet name="2ª Lengua Extranjera" sheetId="12" r:id="rId12"/>
    <sheet name="Ciencias de la Computación" sheetId="9" r:id="rId13"/>
    <sheet name="Optativa 1 Datos" sheetId="16" r:id="rId14"/>
    <sheet name="Optativa 1" sheetId="17" r:id="rId15"/>
    <sheet name="Optativa 2 Datos" sheetId="28" r:id="rId16"/>
    <sheet name="Optativa 2" sheetId="29" r:id="rId17"/>
    <sheet name="Optativa 3 Datos" sheetId="30" r:id="rId18"/>
    <sheet name="Optativa 3" sheetId="31" r:id="rId19"/>
  </sheets>
  <definedNames>
    <definedName name="_xlnm.Print_Area" localSheetId="1">PRINCIPAL!$A$1:$K$43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3" i="31" l="1"/>
  <c r="T43" i="31"/>
  <c r="R43" i="31"/>
  <c r="P43" i="31"/>
  <c r="N43" i="31"/>
  <c r="L43" i="31"/>
  <c r="J43" i="31"/>
  <c r="H43" i="31"/>
  <c r="F43" i="31"/>
  <c r="D43" i="31"/>
  <c r="B43" i="31"/>
  <c r="V42" i="31"/>
  <c r="T42" i="31"/>
  <c r="R42" i="31"/>
  <c r="P42" i="31"/>
  <c r="N42" i="31"/>
  <c r="L42" i="31"/>
  <c r="J42" i="31"/>
  <c r="H42" i="31"/>
  <c r="F42" i="31"/>
  <c r="D42" i="31"/>
  <c r="B42" i="31"/>
  <c r="V41" i="31"/>
  <c r="T41" i="31"/>
  <c r="R41" i="31"/>
  <c r="P41" i="31"/>
  <c r="N41" i="31"/>
  <c r="L41" i="31"/>
  <c r="J41" i="31"/>
  <c r="H41" i="31"/>
  <c r="F41" i="31"/>
  <c r="D41" i="31"/>
  <c r="B41" i="31"/>
  <c r="V40" i="31"/>
  <c r="T40" i="31"/>
  <c r="R40" i="31"/>
  <c r="P40" i="31"/>
  <c r="N40" i="31"/>
  <c r="L40" i="31"/>
  <c r="J40" i="31"/>
  <c r="H40" i="31"/>
  <c r="F40" i="31"/>
  <c r="D40" i="31"/>
  <c r="B40" i="31"/>
  <c r="V39" i="31"/>
  <c r="T39" i="31"/>
  <c r="R39" i="31"/>
  <c r="P39" i="31"/>
  <c r="N39" i="31"/>
  <c r="L39" i="31"/>
  <c r="J39" i="31"/>
  <c r="H39" i="31"/>
  <c r="F39" i="31"/>
  <c r="D39" i="31"/>
  <c r="B39" i="31"/>
  <c r="V38" i="31"/>
  <c r="T38" i="31"/>
  <c r="R38" i="31"/>
  <c r="P38" i="31"/>
  <c r="N38" i="31"/>
  <c r="L38" i="31"/>
  <c r="J38" i="31"/>
  <c r="H38" i="31"/>
  <c r="F38" i="31"/>
  <c r="D38" i="31"/>
  <c r="B38" i="31"/>
  <c r="V37" i="31"/>
  <c r="T37" i="31"/>
  <c r="R37" i="31"/>
  <c r="P37" i="31"/>
  <c r="N37" i="31"/>
  <c r="L37" i="31"/>
  <c r="J37" i="31"/>
  <c r="H37" i="31"/>
  <c r="F37" i="31"/>
  <c r="D37" i="31"/>
  <c r="B37" i="31"/>
  <c r="V36" i="31"/>
  <c r="T36" i="31"/>
  <c r="R36" i="31"/>
  <c r="P36" i="31"/>
  <c r="N36" i="31"/>
  <c r="L36" i="31"/>
  <c r="J36" i="31"/>
  <c r="H36" i="31"/>
  <c r="F36" i="31"/>
  <c r="D36" i="31"/>
  <c r="B36" i="31"/>
  <c r="V35" i="31"/>
  <c r="T35" i="31"/>
  <c r="R35" i="31"/>
  <c r="P35" i="31"/>
  <c r="N35" i="31"/>
  <c r="L35" i="31"/>
  <c r="J35" i="31"/>
  <c r="H35" i="31"/>
  <c r="F35" i="31"/>
  <c r="D35" i="31"/>
  <c r="B35" i="31"/>
  <c r="V34" i="31"/>
  <c r="T34" i="31"/>
  <c r="R34" i="31"/>
  <c r="P34" i="31"/>
  <c r="N34" i="31"/>
  <c r="L34" i="31"/>
  <c r="J34" i="31"/>
  <c r="H34" i="31"/>
  <c r="AL34" i="31" s="1"/>
  <c r="F34" i="31"/>
  <c r="D34" i="31"/>
  <c r="B34" i="31"/>
  <c r="V33" i="31"/>
  <c r="T33" i="31"/>
  <c r="R33" i="31"/>
  <c r="P33" i="31"/>
  <c r="N33" i="31"/>
  <c r="L33" i="31"/>
  <c r="J33" i="31"/>
  <c r="H33" i="31"/>
  <c r="F33" i="31"/>
  <c r="D33" i="31"/>
  <c r="B33" i="31"/>
  <c r="V32" i="31"/>
  <c r="T32" i="31"/>
  <c r="R32" i="31"/>
  <c r="P32" i="31"/>
  <c r="N32" i="31"/>
  <c r="L32" i="31"/>
  <c r="J32" i="31"/>
  <c r="H32" i="31"/>
  <c r="F32" i="31"/>
  <c r="D32" i="31"/>
  <c r="B32" i="31"/>
  <c r="V31" i="31"/>
  <c r="T31" i="31"/>
  <c r="R31" i="31"/>
  <c r="P31" i="31"/>
  <c r="N31" i="31"/>
  <c r="L31" i="31"/>
  <c r="J31" i="31"/>
  <c r="H31" i="31"/>
  <c r="F31" i="31"/>
  <c r="D31" i="31"/>
  <c r="B31" i="31"/>
  <c r="V30" i="31"/>
  <c r="T30" i="31"/>
  <c r="R30" i="31"/>
  <c r="P30" i="31"/>
  <c r="N30" i="31"/>
  <c r="L30" i="31"/>
  <c r="J30" i="31"/>
  <c r="H30" i="31"/>
  <c r="F30" i="31"/>
  <c r="D30" i="31"/>
  <c r="B30" i="31"/>
  <c r="V29" i="31"/>
  <c r="T29" i="31"/>
  <c r="R29" i="31"/>
  <c r="P29" i="31"/>
  <c r="N29" i="31"/>
  <c r="L29" i="31"/>
  <c r="J29" i="31"/>
  <c r="H29" i="31"/>
  <c r="F29" i="31"/>
  <c r="D29" i="31"/>
  <c r="B29" i="31"/>
  <c r="V28" i="31"/>
  <c r="T28" i="31"/>
  <c r="R28" i="31"/>
  <c r="P28" i="31"/>
  <c r="N28" i="31"/>
  <c r="L28" i="31"/>
  <c r="J28" i="31"/>
  <c r="H28" i="31"/>
  <c r="F28" i="31"/>
  <c r="D28" i="31"/>
  <c r="B28" i="31"/>
  <c r="V27" i="31"/>
  <c r="T27" i="31"/>
  <c r="R27" i="31"/>
  <c r="P27" i="31"/>
  <c r="N27" i="31"/>
  <c r="L27" i="31"/>
  <c r="J27" i="31"/>
  <c r="H27" i="31"/>
  <c r="F27" i="31"/>
  <c r="D27" i="31"/>
  <c r="B27" i="31"/>
  <c r="V26" i="31"/>
  <c r="T26" i="31"/>
  <c r="R26" i="31"/>
  <c r="P26" i="31"/>
  <c r="N26" i="31"/>
  <c r="L26" i="31"/>
  <c r="J26" i="31"/>
  <c r="AD26" i="31" s="1"/>
  <c r="H26" i="31"/>
  <c r="F26" i="31"/>
  <c r="D26" i="31"/>
  <c r="B26" i="31"/>
  <c r="V25" i="31"/>
  <c r="T25" i="31"/>
  <c r="R25" i="31"/>
  <c r="P25" i="31"/>
  <c r="N25" i="31"/>
  <c r="L25" i="31"/>
  <c r="J25" i="31"/>
  <c r="AL25" i="31" s="1"/>
  <c r="H25" i="31"/>
  <c r="F25" i="31"/>
  <c r="D25" i="31"/>
  <c r="B25" i="31"/>
  <c r="V24" i="31"/>
  <c r="T24" i="31"/>
  <c r="R24" i="31"/>
  <c r="P24" i="31"/>
  <c r="N24" i="31"/>
  <c r="L24" i="31"/>
  <c r="J24" i="31"/>
  <c r="H24" i="31"/>
  <c r="F24" i="31"/>
  <c r="D24" i="31"/>
  <c r="B24" i="31"/>
  <c r="V23" i="31"/>
  <c r="T23" i="31"/>
  <c r="R23" i="31"/>
  <c r="P23" i="31"/>
  <c r="N23" i="31"/>
  <c r="L23" i="31"/>
  <c r="J23" i="31"/>
  <c r="H23" i="31"/>
  <c r="F23" i="31"/>
  <c r="D23" i="31"/>
  <c r="B23" i="31"/>
  <c r="V22" i="31"/>
  <c r="T22" i="31"/>
  <c r="R22" i="31"/>
  <c r="P22" i="31"/>
  <c r="N22" i="31"/>
  <c r="L22" i="31"/>
  <c r="J22" i="31"/>
  <c r="H22" i="31"/>
  <c r="F22" i="31"/>
  <c r="D22" i="31"/>
  <c r="B22" i="31"/>
  <c r="V21" i="31"/>
  <c r="T21" i="31"/>
  <c r="R21" i="31"/>
  <c r="P21" i="31"/>
  <c r="N21" i="31"/>
  <c r="L21" i="31"/>
  <c r="J21" i="31"/>
  <c r="H21" i="31"/>
  <c r="F21" i="31"/>
  <c r="D21" i="31"/>
  <c r="B21" i="31"/>
  <c r="V20" i="31"/>
  <c r="T20" i="31"/>
  <c r="R20" i="31"/>
  <c r="P20" i="31"/>
  <c r="N20" i="31"/>
  <c r="L20" i="31"/>
  <c r="J20" i="31"/>
  <c r="H20" i="31"/>
  <c r="F20" i="31"/>
  <c r="D20" i="31"/>
  <c r="B20" i="31"/>
  <c r="V19" i="31"/>
  <c r="T19" i="31"/>
  <c r="R19" i="31"/>
  <c r="P19" i="31"/>
  <c r="N19" i="31"/>
  <c r="L19" i="31"/>
  <c r="J19" i="31"/>
  <c r="H19" i="31"/>
  <c r="F19" i="31"/>
  <c r="D19" i="31"/>
  <c r="B19" i="31"/>
  <c r="V18" i="31"/>
  <c r="T18" i="31"/>
  <c r="R18" i="31"/>
  <c r="P18" i="31"/>
  <c r="N18" i="31"/>
  <c r="L18" i="31"/>
  <c r="J18" i="31"/>
  <c r="H18" i="31"/>
  <c r="F18" i="31"/>
  <c r="D18" i="31"/>
  <c r="B18" i="31"/>
  <c r="V17" i="31"/>
  <c r="T17" i="31"/>
  <c r="R17" i="31"/>
  <c r="P17" i="31"/>
  <c r="N17" i="31"/>
  <c r="L17" i="31"/>
  <c r="J17" i="31"/>
  <c r="H17" i="31"/>
  <c r="F17" i="31"/>
  <c r="D17" i="31"/>
  <c r="B17" i="31"/>
  <c r="V16" i="31"/>
  <c r="T16" i="31"/>
  <c r="R16" i="31"/>
  <c r="P16" i="31"/>
  <c r="N16" i="31"/>
  <c r="L16" i="31"/>
  <c r="J16" i="31"/>
  <c r="H16" i="31"/>
  <c r="F16" i="31"/>
  <c r="D16" i="31"/>
  <c r="B16" i="31"/>
  <c r="V15" i="31"/>
  <c r="T15" i="31"/>
  <c r="R15" i="31"/>
  <c r="P15" i="31"/>
  <c r="N15" i="31"/>
  <c r="L15" i="31"/>
  <c r="J15" i="31"/>
  <c r="H15" i="31"/>
  <c r="F15" i="31"/>
  <c r="D15" i="31"/>
  <c r="B15" i="31"/>
  <c r="V14" i="31"/>
  <c r="T14" i="31"/>
  <c r="R14" i="31"/>
  <c r="P14" i="31"/>
  <c r="N14" i="31"/>
  <c r="L14" i="31"/>
  <c r="J14" i="31"/>
  <c r="H14" i="31"/>
  <c r="F14" i="31"/>
  <c r="D14" i="31"/>
  <c r="B14" i="31"/>
  <c r="V13" i="31"/>
  <c r="T13" i="31"/>
  <c r="R13" i="31"/>
  <c r="P13" i="31"/>
  <c r="N13" i="31"/>
  <c r="L13" i="31"/>
  <c r="J13" i="31"/>
  <c r="H13" i="31"/>
  <c r="F13" i="31"/>
  <c r="D13" i="31"/>
  <c r="B13" i="31"/>
  <c r="V12" i="31"/>
  <c r="T12" i="31"/>
  <c r="R12" i="31"/>
  <c r="P12" i="31"/>
  <c r="N12" i="31"/>
  <c r="L12" i="31"/>
  <c r="J12" i="31"/>
  <c r="H12" i="31"/>
  <c r="F12" i="31"/>
  <c r="D12" i="31"/>
  <c r="B12" i="31"/>
  <c r="V11" i="31"/>
  <c r="T11" i="31"/>
  <c r="R11" i="31"/>
  <c r="P11" i="31"/>
  <c r="N11" i="31"/>
  <c r="L11" i="31"/>
  <c r="J11" i="31"/>
  <c r="H11" i="31"/>
  <c r="F11" i="31"/>
  <c r="D11" i="31"/>
  <c r="B11" i="31"/>
  <c r="V10" i="31"/>
  <c r="T10" i="31"/>
  <c r="R10" i="31"/>
  <c r="P10" i="31"/>
  <c r="N10" i="31"/>
  <c r="L10" i="31"/>
  <c r="J10" i="31"/>
  <c r="H10" i="31"/>
  <c r="F10" i="31"/>
  <c r="D10" i="31"/>
  <c r="B10" i="31"/>
  <c r="V9" i="31"/>
  <c r="T9" i="31"/>
  <c r="R9" i="31"/>
  <c r="P9" i="31"/>
  <c r="N9" i="31"/>
  <c r="L9" i="31"/>
  <c r="J9" i="31"/>
  <c r="H9" i="31"/>
  <c r="F9" i="31"/>
  <c r="D9" i="31"/>
  <c r="B9" i="31"/>
  <c r="V8" i="31"/>
  <c r="T8" i="31"/>
  <c r="R8" i="31"/>
  <c r="P8" i="31"/>
  <c r="N8" i="31"/>
  <c r="L8" i="31"/>
  <c r="J8" i="31"/>
  <c r="H8" i="31"/>
  <c r="F8" i="31"/>
  <c r="D8" i="31"/>
  <c r="B8" i="31"/>
  <c r="V7" i="31"/>
  <c r="T7" i="31"/>
  <c r="R7" i="31"/>
  <c r="P7" i="31"/>
  <c r="N7" i="31"/>
  <c r="L7" i="31"/>
  <c r="J7" i="31"/>
  <c r="H7" i="31"/>
  <c r="F7" i="31"/>
  <c r="D7" i="31"/>
  <c r="B7" i="31"/>
  <c r="V6" i="31"/>
  <c r="T6" i="31"/>
  <c r="R6" i="31"/>
  <c r="P6" i="31"/>
  <c r="N6" i="31"/>
  <c r="L6" i="31"/>
  <c r="J6" i="31"/>
  <c r="H6" i="31"/>
  <c r="F6" i="31"/>
  <c r="D6" i="31"/>
  <c r="B6" i="31"/>
  <c r="V5" i="31"/>
  <c r="T5" i="31"/>
  <c r="R5" i="31"/>
  <c r="P5" i="31"/>
  <c r="N5" i="31"/>
  <c r="L5" i="31"/>
  <c r="J5" i="31"/>
  <c r="H5" i="31"/>
  <c r="F5" i="31"/>
  <c r="D5" i="31"/>
  <c r="B5" i="31"/>
  <c r="V4" i="31"/>
  <c r="T4" i="31"/>
  <c r="R4" i="31"/>
  <c r="P4" i="31"/>
  <c r="N4" i="31"/>
  <c r="L4" i="31"/>
  <c r="J4" i="31"/>
  <c r="H4" i="31"/>
  <c r="F4" i="31"/>
  <c r="D4" i="31"/>
  <c r="B4" i="31"/>
  <c r="V43" i="29"/>
  <c r="T43" i="29"/>
  <c r="R43" i="29"/>
  <c r="P43" i="29"/>
  <c r="N43" i="29"/>
  <c r="L43" i="29"/>
  <c r="J43" i="29"/>
  <c r="H43" i="29"/>
  <c r="F43" i="29"/>
  <c r="D43" i="29"/>
  <c r="B43" i="29"/>
  <c r="V42" i="29"/>
  <c r="T42" i="29"/>
  <c r="R42" i="29"/>
  <c r="P42" i="29"/>
  <c r="N42" i="29"/>
  <c r="L42" i="29"/>
  <c r="J42" i="29"/>
  <c r="H42" i="29"/>
  <c r="F42" i="29"/>
  <c r="D42" i="29"/>
  <c r="B42" i="29"/>
  <c r="V41" i="29"/>
  <c r="T41" i="29"/>
  <c r="R41" i="29"/>
  <c r="P41" i="29"/>
  <c r="N41" i="29"/>
  <c r="L41" i="29"/>
  <c r="J41" i="29"/>
  <c r="H41" i="29"/>
  <c r="F41" i="29"/>
  <c r="D41" i="29"/>
  <c r="B41" i="29"/>
  <c r="V40" i="29"/>
  <c r="T40" i="29"/>
  <c r="R40" i="29"/>
  <c r="P40" i="29"/>
  <c r="N40" i="29"/>
  <c r="L40" i="29"/>
  <c r="J40" i="29"/>
  <c r="H40" i="29"/>
  <c r="F40" i="29"/>
  <c r="D40" i="29"/>
  <c r="B40" i="29"/>
  <c r="V39" i="29"/>
  <c r="T39" i="29"/>
  <c r="R39" i="29"/>
  <c r="P39" i="29"/>
  <c r="N39" i="29"/>
  <c r="L39" i="29"/>
  <c r="J39" i="29"/>
  <c r="H39" i="29"/>
  <c r="F39" i="29"/>
  <c r="D39" i="29"/>
  <c r="B39" i="29"/>
  <c r="V38" i="29"/>
  <c r="T38" i="29"/>
  <c r="R38" i="29"/>
  <c r="P38" i="29"/>
  <c r="N38" i="29"/>
  <c r="L38" i="29"/>
  <c r="J38" i="29"/>
  <c r="H38" i="29"/>
  <c r="F38" i="29"/>
  <c r="D38" i="29"/>
  <c r="B38" i="29"/>
  <c r="V37" i="29"/>
  <c r="T37" i="29"/>
  <c r="R37" i="29"/>
  <c r="P37" i="29"/>
  <c r="N37" i="29"/>
  <c r="L37" i="29"/>
  <c r="J37" i="29"/>
  <c r="H37" i="29"/>
  <c r="F37" i="29"/>
  <c r="D37" i="29"/>
  <c r="B37" i="29"/>
  <c r="V36" i="29"/>
  <c r="T36" i="29"/>
  <c r="R36" i="29"/>
  <c r="P36" i="29"/>
  <c r="N36" i="29"/>
  <c r="L36" i="29"/>
  <c r="J36" i="29"/>
  <c r="H36" i="29"/>
  <c r="F36" i="29"/>
  <c r="D36" i="29"/>
  <c r="B36" i="29"/>
  <c r="V35" i="29"/>
  <c r="T35" i="29"/>
  <c r="R35" i="29"/>
  <c r="P35" i="29"/>
  <c r="N35" i="29"/>
  <c r="L35" i="29"/>
  <c r="J35" i="29"/>
  <c r="H35" i="29"/>
  <c r="F35" i="29"/>
  <c r="D35" i="29"/>
  <c r="B35" i="29"/>
  <c r="V34" i="29"/>
  <c r="T34" i="29"/>
  <c r="R34" i="29"/>
  <c r="P34" i="29"/>
  <c r="N34" i="29"/>
  <c r="L34" i="29"/>
  <c r="J34" i="29"/>
  <c r="H34" i="29"/>
  <c r="F34" i="29"/>
  <c r="D34" i="29"/>
  <c r="B34" i="29"/>
  <c r="V33" i="29"/>
  <c r="T33" i="29"/>
  <c r="R33" i="29"/>
  <c r="P33" i="29"/>
  <c r="N33" i="29"/>
  <c r="L33" i="29"/>
  <c r="J33" i="29"/>
  <c r="H33" i="29"/>
  <c r="F33" i="29"/>
  <c r="D33" i="29"/>
  <c r="B33" i="29"/>
  <c r="V32" i="29"/>
  <c r="T32" i="29"/>
  <c r="R32" i="29"/>
  <c r="P32" i="29"/>
  <c r="N32" i="29"/>
  <c r="L32" i="29"/>
  <c r="J32" i="29"/>
  <c r="H32" i="29"/>
  <c r="F32" i="29"/>
  <c r="D32" i="29"/>
  <c r="B32" i="29"/>
  <c r="V31" i="29"/>
  <c r="T31" i="29"/>
  <c r="R31" i="29"/>
  <c r="P31" i="29"/>
  <c r="N31" i="29"/>
  <c r="L31" i="29"/>
  <c r="J31" i="29"/>
  <c r="H31" i="29"/>
  <c r="F31" i="29"/>
  <c r="D31" i="29"/>
  <c r="B31" i="29"/>
  <c r="V30" i="29"/>
  <c r="T30" i="29"/>
  <c r="R30" i="29"/>
  <c r="P30" i="29"/>
  <c r="N30" i="29"/>
  <c r="L30" i="29"/>
  <c r="J30" i="29"/>
  <c r="H30" i="29"/>
  <c r="F30" i="29"/>
  <c r="D30" i="29"/>
  <c r="B30" i="29"/>
  <c r="V29" i="29"/>
  <c r="T29" i="29"/>
  <c r="R29" i="29"/>
  <c r="P29" i="29"/>
  <c r="N29" i="29"/>
  <c r="L29" i="29"/>
  <c r="J29" i="29"/>
  <c r="H29" i="29"/>
  <c r="F29" i="29"/>
  <c r="D29" i="29"/>
  <c r="B29" i="29"/>
  <c r="V28" i="29"/>
  <c r="T28" i="29"/>
  <c r="R28" i="29"/>
  <c r="P28" i="29"/>
  <c r="N28" i="29"/>
  <c r="L28" i="29"/>
  <c r="J28" i="29"/>
  <c r="H28" i="29"/>
  <c r="F28" i="29"/>
  <c r="D28" i="29"/>
  <c r="B28" i="29"/>
  <c r="V27" i="29"/>
  <c r="T27" i="29"/>
  <c r="R27" i="29"/>
  <c r="P27" i="29"/>
  <c r="N27" i="29"/>
  <c r="L27" i="29"/>
  <c r="J27" i="29"/>
  <c r="H27" i="29"/>
  <c r="F27" i="29"/>
  <c r="AN27" i="29" s="1"/>
  <c r="D27" i="29"/>
  <c r="B27" i="29"/>
  <c r="V26" i="29"/>
  <c r="T26" i="29"/>
  <c r="R26" i="29"/>
  <c r="P26" i="29"/>
  <c r="N26" i="29"/>
  <c r="L26" i="29"/>
  <c r="J26" i="29"/>
  <c r="H26" i="29"/>
  <c r="F26" i="29"/>
  <c r="D26" i="29"/>
  <c r="B26" i="29"/>
  <c r="V25" i="29"/>
  <c r="T25" i="29"/>
  <c r="R25" i="29"/>
  <c r="P25" i="29"/>
  <c r="N25" i="29"/>
  <c r="L25" i="29"/>
  <c r="J25" i="29"/>
  <c r="H25" i="29"/>
  <c r="F25" i="29"/>
  <c r="D25" i="29"/>
  <c r="AB25" i="29" s="1"/>
  <c r="B25" i="29"/>
  <c r="V24" i="29"/>
  <c r="T24" i="29"/>
  <c r="R24" i="29"/>
  <c r="P24" i="29"/>
  <c r="N24" i="29"/>
  <c r="L24" i="29"/>
  <c r="J24" i="29"/>
  <c r="H24" i="29"/>
  <c r="F24" i="29"/>
  <c r="D24" i="29"/>
  <c r="AN24" i="29" s="1"/>
  <c r="B24" i="29"/>
  <c r="V23" i="29"/>
  <c r="T23" i="29"/>
  <c r="R23" i="29"/>
  <c r="P23" i="29"/>
  <c r="N23" i="29"/>
  <c r="L23" i="29"/>
  <c r="J23" i="29"/>
  <c r="H23" i="29"/>
  <c r="F23" i="29"/>
  <c r="D23" i="29"/>
  <c r="B23" i="29"/>
  <c r="V22" i="29"/>
  <c r="T22" i="29"/>
  <c r="R22" i="29"/>
  <c r="P22" i="29"/>
  <c r="N22" i="29"/>
  <c r="L22" i="29"/>
  <c r="J22" i="29"/>
  <c r="H22" i="29"/>
  <c r="F22" i="29"/>
  <c r="D22" i="29"/>
  <c r="B22" i="29"/>
  <c r="AF21" i="29"/>
  <c r="V21" i="29"/>
  <c r="T21" i="29"/>
  <c r="R21" i="29"/>
  <c r="P21" i="29"/>
  <c r="N21" i="29"/>
  <c r="L21" i="29"/>
  <c r="J21" i="29"/>
  <c r="H21" i="29"/>
  <c r="F21" i="29"/>
  <c r="D21" i="29"/>
  <c r="B21" i="29"/>
  <c r="V20" i="29"/>
  <c r="T20" i="29"/>
  <c r="R20" i="29"/>
  <c r="P20" i="29"/>
  <c r="N20" i="29"/>
  <c r="L20" i="29"/>
  <c r="J20" i="29"/>
  <c r="H20" i="29"/>
  <c r="F20" i="29"/>
  <c r="D20" i="29"/>
  <c r="B20" i="29"/>
  <c r="V19" i="29"/>
  <c r="T19" i="29"/>
  <c r="R19" i="29"/>
  <c r="P19" i="29"/>
  <c r="N19" i="29"/>
  <c r="L19" i="29"/>
  <c r="J19" i="29"/>
  <c r="H19" i="29"/>
  <c r="F19" i="29"/>
  <c r="D19" i="29"/>
  <c r="B19" i="29"/>
  <c r="V18" i="29"/>
  <c r="T18" i="29"/>
  <c r="R18" i="29"/>
  <c r="P18" i="29"/>
  <c r="N18" i="29"/>
  <c r="L18" i="29"/>
  <c r="J18" i="29"/>
  <c r="H18" i="29"/>
  <c r="F18" i="29"/>
  <c r="D18" i="29"/>
  <c r="B18" i="29"/>
  <c r="V17" i="29"/>
  <c r="T17" i="29"/>
  <c r="R17" i="29"/>
  <c r="P17" i="29"/>
  <c r="N17" i="29"/>
  <c r="L17" i="29"/>
  <c r="J17" i="29"/>
  <c r="H17" i="29"/>
  <c r="F17" i="29"/>
  <c r="D17" i="29"/>
  <c r="B17" i="29"/>
  <c r="V16" i="29"/>
  <c r="T16" i="29"/>
  <c r="R16" i="29"/>
  <c r="P16" i="29"/>
  <c r="N16" i="29"/>
  <c r="L16" i="29"/>
  <c r="J16" i="29"/>
  <c r="H16" i="29"/>
  <c r="F16" i="29"/>
  <c r="D16" i="29"/>
  <c r="B16" i="29"/>
  <c r="V15" i="29"/>
  <c r="T15" i="29"/>
  <c r="R15" i="29"/>
  <c r="P15" i="29"/>
  <c r="N15" i="29"/>
  <c r="L15" i="29"/>
  <c r="J15" i="29"/>
  <c r="H15" i="29"/>
  <c r="F15" i="29"/>
  <c r="D15" i="29"/>
  <c r="B15" i="29"/>
  <c r="V14" i="29"/>
  <c r="T14" i="29"/>
  <c r="R14" i="29"/>
  <c r="P14" i="29"/>
  <c r="N14" i="29"/>
  <c r="L14" i="29"/>
  <c r="J14" i="29"/>
  <c r="H14" i="29"/>
  <c r="F14" i="29"/>
  <c r="D14" i="29"/>
  <c r="B14" i="29"/>
  <c r="V13" i="29"/>
  <c r="T13" i="29"/>
  <c r="R13" i="29"/>
  <c r="P13" i="29"/>
  <c r="N13" i="29"/>
  <c r="L13" i="29"/>
  <c r="J13" i="29"/>
  <c r="H13" i="29"/>
  <c r="F13" i="29"/>
  <c r="D13" i="29"/>
  <c r="B13" i="29"/>
  <c r="V12" i="29"/>
  <c r="T12" i="29"/>
  <c r="R12" i="29"/>
  <c r="P12" i="29"/>
  <c r="N12" i="29"/>
  <c r="L12" i="29"/>
  <c r="J12" i="29"/>
  <c r="H12" i="29"/>
  <c r="F12" i="29"/>
  <c r="D12" i="29"/>
  <c r="B12" i="29"/>
  <c r="V11" i="29"/>
  <c r="T11" i="29"/>
  <c r="R11" i="29"/>
  <c r="P11" i="29"/>
  <c r="N11" i="29"/>
  <c r="L11" i="29"/>
  <c r="J11" i="29"/>
  <c r="H11" i="29"/>
  <c r="F11" i="29"/>
  <c r="D11" i="29"/>
  <c r="B11" i="29"/>
  <c r="V10" i="29"/>
  <c r="T10" i="29"/>
  <c r="R10" i="29"/>
  <c r="P10" i="29"/>
  <c r="N10" i="29"/>
  <c r="L10" i="29"/>
  <c r="J10" i="29"/>
  <c r="H10" i="29"/>
  <c r="F10" i="29"/>
  <c r="D10" i="29"/>
  <c r="B10" i="29"/>
  <c r="V9" i="29"/>
  <c r="T9" i="29"/>
  <c r="R9" i="29"/>
  <c r="P9" i="29"/>
  <c r="N9" i="29"/>
  <c r="L9" i="29"/>
  <c r="J9" i="29"/>
  <c r="H9" i="29"/>
  <c r="F9" i="29"/>
  <c r="D9" i="29"/>
  <c r="B9" i="29"/>
  <c r="V8" i="29"/>
  <c r="T8" i="29"/>
  <c r="R8" i="29"/>
  <c r="P8" i="29"/>
  <c r="N8" i="29"/>
  <c r="L8" i="29"/>
  <c r="J8" i="29"/>
  <c r="H8" i="29"/>
  <c r="F8" i="29"/>
  <c r="D8" i="29"/>
  <c r="B8" i="29"/>
  <c r="V7" i="29"/>
  <c r="T7" i="29"/>
  <c r="R7" i="29"/>
  <c r="P7" i="29"/>
  <c r="N7" i="29"/>
  <c r="L7" i="29"/>
  <c r="J7" i="29"/>
  <c r="H7" i="29"/>
  <c r="F7" i="29"/>
  <c r="D7" i="29"/>
  <c r="B7" i="29"/>
  <c r="V6" i="29"/>
  <c r="T6" i="29"/>
  <c r="R6" i="29"/>
  <c r="P6" i="29"/>
  <c r="N6" i="29"/>
  <c r="L6" i="29"/>
  <c r="J6" i="29"/>
  <c r="H6" i="29"/>
  <c r="F6" i="29"/>
  <c r="D6" i="29"/>
  <c r="B6" i="29"/>
  <c r="V5" i="29"/>
  <c r="T5" i="29"/>
  <c r="R5" i="29"/>
  <c r="P5" i="29"/>
  <c r="N5" i="29"/>
  <c r="L5" i="29"/>
  <c r="J5" i="29"/>
  <c r="H5" i="29"/>
  <c r="F5" i="29"/>
  <c r="D5" i="29"/>
  <c r="B5" i="29"/>
  <c r="V4" i="29"/>
  <c r="T4" i="29"/>
  <c r="R4" i="29"/>
  <c r="P4" i="29"/>
  <c r="N4" i="29"/>
  <c r="L4" i="29"/>
  <c r="J4" i="29"/>
  <c r="H4" i="29"/>
  <c r="F4" i="29"/>
  <c r="D4" i="29"/>
  <c r="B4" i="29"/>
  <c r="Z21" i="31" l="1"/>
  <c r="AL35" i="31"/>
  <c r="AN19" i="29"/>
  <c r="AD28" i="31"/>
  <c r="AI32" i="31"/>
  <c r="AF18" i="29"/>
  <c r="AO33" i="29"/>
  <c r="AL5" i="31"/>
  <c r="AL6" i="31"/>
  <c r="AL7" i="31"/>
  <c r="AL17" i="31"/>
  <c r="AL18" i="31"/>
  <c r="AI31" i="31"/>
  <c r="AL33" i="31"/>
  <c r="C43" i="31"/>
  <c r="AF17" i="29"/>
  <c r="AH16" i="31"/>
  <c r="AL27" i="31"/>
  <c r="AI30" i="31"/>
  <c r="C42" i="31"/>
  <c r="AB15" i="31"/>
  <c r="AD29" i="31"/>
  <c r="C41" i="31"/>
  <c r="AN15" i="29"/>
  <c r="C40" i="31"/>
  <c r="AL42" i="31"/>
  <c r="AJ29" i="29"/>
  <c r="AO26" i="31"/>
  <c r="AD27" i="31"/>
  <c r="C39" i="31"/>
  <c r="AL41" i="31"/>
  <c r="AF13" i="29"/>
  <c r="AF24" i="29"/>
  <c r="AF25" i="29"/>
  <c r="AJ28" i="29"/>
  <c r="C38" i="31"/>
  <c r="AL40" i="31"/>
  <c r="AL23" i="31"/>
  <c r="C37" i="31"/>
  <c r="AL39" i="31"/>
  <c r="C36" i="31"/>
  <c r="AL38" i="31"/>
  <c r="AL37" i="31"/>
  <c r="AB21" i="29"/>
  <c r="AF22" i="29"/>
  <c r="AL36" i="31"/>
  <c r="AO35" i="29"/>
  <c r="C33" i="31"/>
  <c r="AO31" i="29"/>
  <c r="AN16" i="29"/>
  <c r="Z20" i="31"/>
  <c r="AD20" i="31"/>
  <c r="AH28" i="29"/>
  <c r="AB29" i="29"/>
  <c r="AO43" i="29"/>
  <c r="Z17" i="31"/>
  <c r="AH17" i="31"/>
  <c r="AL28" i="31"/>
  <c r="AF26" i="29"/>
  <c r="AN13" i="31"/>
  <c r="AN23" i="29"/>
  <c r="AO24" i="31"/>
  <c r="AL24" i="31"/>
  <c r="AD24" i="31"/>
  <c r="AJ11" i="31"/>
  <c r="AM8" i="29"/>
  <c r="AO9" i="29"/>
  <c r="AN20" i="29"/>
  <c r="AM24" i="31"/>
  <c r="AN9" i="31"/>
  <c r="AM21" i="31"/>
  <c r="AH21" i="31"/>
  <c r="C35" i="31"/>
  <c r="AM6" i="29"/>
  <c r="AO7" i="29"/>
  <c r="AH20" i="31"/>
  <c r="AD22" i="31"/>
  <c r="C34" i="31"/>
  <c r="AM7" i="29"/>
  <c r="AO8" i="29"/>
  <c r="AJ27" i="29"/>
  <c r="AO32" i="29"/>
  <c r="AD18" i="31"/>
  <c r="AH19" i="31"/>
  <c r="AM23" i="31"/>
  <c r="AO25" i="31"/>
  <c r="AL26" i="31"/>
  <c r="AM33" i="31"/>
  <c r="AM34" i="31"/>
  <c r="AM35" i="31"/>
  <c r="AM36" i="31"/>
  <c r="AM37" i="31"/>
  <c r="AM38" i="31"/>
  <c r="AM39" i="31"/>
  <c r="AM40" i="31"/>
  <c r="AM41" i="31"/>
  <c r="AM42" i="31"/>
  <c r="AM43" i="31"/>
  <c r="AM5" i="29"/>
  <c r="AO6" i="29"/>
  <c r="AH27" i="29"/>
  <c r="AO42" i="29"/>
  <c r="AM25" i="31"/>
  <c r="AO27" i="31"/>
  <c r="Z28" i="29"/>
  <c r="AO41" i="29"/>
  <c r="AM26" i="31"/>
  <c r="AO28" i="31"/>
  <c r="AA31" i="31"/>
  <c r="AB13" i="29"/>
  <c r="AB16" i="29"/>
  <c r="AO40" i="29"/>
  <c r="AM27" i="31"/>
  <c r="AO29" i="31"/>
  <c r="AO30" i="31"/>
  <c r="C31" i="31"/>
  <c r="AF16" i="29"/>
  <c r="AO39" i="29"/>
  <c r="AF9" i="31"/>
  <c r="AB11" i="31"/>
  <c r="AF13" i="31"/>
  <c r="AD16" i="31"/>
  <c r="AM28" i="31"/>
  <c r="AO31" i="31"/>
  <c r="AA32" i="31"/>
  <c r="AB17" i="29"/>
  <c r="AB20" i="29"/>
  <c r="AO38" i="29"/>
  <c r="AM29" i="31"/>
  <c r="C32" i="31"/>
  <c r="AF14" i="29"/>
  <c r="AF20" i="29"/>
  <c r="AO37" i="29"/>
  <c r="AH11" i="31"/>
  <c r="AL15" i="31"/>
  <c r="AM16" i="31"/>
  <c r="AL16" i="31"/>
  <c r="AL31" i="31"/>
  <c r="AO32" i="31"/>
  <c r="AB24" i="29"/>
  <c r="AO36" i="29"/>
  <c r="AJ8" i="31"/>
  <c r="AN10" i="31"/>
  <c r="AJ12" i="31"/>
  <c r="AN14" i="31"/>
  <c r="AD23" i="31"/>
  <c r="AM31" i="31"/>
  <c r="AJ7" i="31"/>
  <c r="AJ9" i="31"/>
  <c r="AJ13" i="31"/>
  <c r="Z16" i="31"/>
  <c r="AM17" i="31"/>
  <c r="AM20" i="31"/>
  <c r="AL20" i="31"/>
  <c r="AL32" i="31"/>
  <c r="AO33" i="31"/>
  <c r="AO34" i="31"/>
  <c r="AO35" i="31"/>
  <c r="AO36" i="31"/>
  <c r="AO37" i="31"/>
  <c r="AO38" i="31"/>
  <c r="AO39" i="31"/>
  <c r="AO40" i="31"/>
  <c r="AO41" i="31"/>
  <c r="AO42" i="31"/>
  <c r="AO43" i="31"/>
  <c r="AM9" i="29"/>
  <c r="AK10" i="29"/>
  <c r="AH11" i="29"/>
  <c r="AF27" i="29"/>
  <c r="AO34" i="29"/>
  <c r="AJ10" i="31"/>
  <c r="AJ14" i="31"/>
  <c r="AO23" i="31"/>
  <c r="AD25" i="31"/>
  <c r="AM32" i="31"/>
  <c r="AG4" i="31"/>
  <c r="AB4" i="31"/>
  <c r="AK4" i="31"/>
  <c r="AL4" i="31"/>
  <c r="AJ12" i="29"/>
  <c r="AM4" i="29"/>
  <c r="AO5" i="29"/>
  <c r="AO4" i="29"/>
  <c r="Z4" i="31"/>
  <c r="AF4" i="31"/>
  <c r="AB5" i="31"/>
  <c r="AG5" i="31"/>
  <c r="AM6" i="31"/>
  <c r="AI6" i="31"/>
  <c r="AE6" i="31"/>
  <c r="AA6" i="31"/>
  <c r="C6" i="31"/>
  <c r="AC6" i="31"/>
  <c r="AH6" i="31"/>
  <c r="AN6" i="31"/>
  <c r="AD7" i="31"/>
  <c r="AB8" i="31"/>
  <c r="AM9" i="31"/>
  <c r="AI9" i="31"/>
  <c r="AE9" i="31"/>
  <c r="AA9" i="31"/>
  <c r="C9" i="31"/>
  <c r="AO9" i="31"/>
  <c r="AK9" i="31"/>
  <c r="AG9" i="31"/>
  <c r="AC9" i="31"/>
  <c r="AD9" i="31"/>
  <c r="AL9" i="31"/>
  <c r="AF10" i="31"/>
  <c r="Z11" i="31"/>
  <c r="AB12" i="31"/>
  <c r="AM13" i="31"/>
  <c r="AI13" i="31"/>
  <c r="AE13" i="31"/>
  <c r="AA13" i="31"/>
  <c r="C13" i="31"/>
  <c r="AO13" i="31"/>
  <c r="AK13" i="31"/>
  <c r="AG13" i="31"/>
  <c r="AC13" i="31"/>
  <c r="AD13" i="31"/>
  <c r="AL13" i="31"/>
  <c r="AF14" i="31"/>
  <c r="Z15" i="31"/>
  <c r="AD17" i="31"/>
  <c r="AM18" i="31"/>
  <c r="AH18" i="31"/>
  <c r="AL19" i="31"/>
  <c r="AD21" i="31"/>
  <c r="AH22" i="31"/>
  <c r="AM5" i="31"/>
  <c r="AI5" i="31"/>
  <c r="AE5" i="31"/>
  <c r="AA5" i="31"/>
  <c r="C5" i="31"/>
  <c r="AC5" i="31"/>
  <c r="AH5" i="31"/>
  <c r="AN5" i="31"/>
  <c r="AD6" i="31"/>
  <c r="AJ6" i="31"/>
  <c r="AO6" i="31"/>
  <c r="Z7" i="31"/>
  <c r="AF7" i="31"/>
  <c r="AK7" i="31"/>
  <c r="AM8" i="31"/>
  <c r="AI8" i="31"/>
  <c r="AE8" i="31"/>
  <c r="AA8" i="31"/>
  <c r="C8" i="31"/>
  <c r="AO8" i="31"/>
  <c r="AK8" i="31"/>
  <c r="AG8" i="31"/>
  <c r="AC8" i="31"/>
  <c r="AD8" i="31"/>
  <c r="AL8" i="31"/>
  <c r="Z10" i="31"/>
  <c r="AH10" i="31"/>
  <c r="AM12" i="31"/>
  <c r="AI12" i="31"/>
  <c r="AE12" i="31"/>
  <c r="AA12" i="31"/>
  <c r="C12" i="31"/>
  <c r="AO12" i="31"/>
  <c r="AK12" i="31"/>
  <c r="AG12" i="31"/>
  <c r="AC12" i="31"/>
  <c r="AD12" i="31"/>
  <c r="AL12" i="31"/>
  <c r="Z14" i="31"/>
  <c r="AH14" i="31"/>
  <c r="Z19" i="31"/>
  <c r="AL22" i="31"/>
  <c r="AM4" i="31"/>
  <c r="AI4" i="31"/>
  <c r="AE4" i="31"/>
  <c r="AA4" i="31"/>
  <c r="C4" i="31"/>
  <c r="AC4" i="31"/>
  <c r="AH4" i="31"/>
  <c r="AN4" i="31"/>
  <c r="AD5" i="31"/>
  <c r="AJ5" i="31"/>
  <c r="AO5" i="31"/>
  <c r="Z6" i="31"/>
  <c r="AF6" i="31"/>
  <c r="AK6" i="31"/>
  <c r="AB7" i="31"/>
  <c r="AG7" i="31"/>
  <c r="AF8" i="31"/>
  <c r="AN8" i="31"/>
  <c r="Z9" i="31"/>
  <c r="AH9" i="31"/>
  <c r="AB10" i="31"/>
  <c r="AM11" i="31"/>
  <c r="AI11" i="31"/>
  <c r="AE11" i="31"/>
  <c r="AA11" i="31"/>
  <c r="C11" i="31"/>
  <c r="AO11" i="31"/>
  <c r="AK11" i="31"/>
  <c r="AG11" i="31"/>
  <c r="AC11" i="31"/>
  <c r="AD11" i="31"/>
  <c r="AL11" i="31"/>
  <c r="AF12" i="31"/>
  <c r="AN12" i="31"/>
  <c r="Z13" i="31"/>
  <c r="AH13" i="31"/>
  <c r="AB14" i="31"/>
  <c r="AM15" i="31"/>
  <c r="AI15" i="31"/>
  <c r="AE15" i="31"/>
  <c r="AA15" i="31"/>
  <c r="C15" i="31"/>
  <c r="AO15" i="31"/>
  <c r="AK15" i="31"/>
  <c r="AG15" i="31"/>
  <c r="AC15" i="31"/>
  <c r="AN15" i="31"/>
  <c r="AJ15" i="31"/>
  <c r="AF15" i="31"/>
  <c r="AD15" i="31"/>
  <c r="Z18" i="31"/>
  <c r="AD19" i="31"/>
  <c r="AL21" i="31"/>
  <c r="Z22" i="31"/>
  <c r="AD4" i="31"/>
  <c r="AJ4" i="31"/>
  <c r="AO4" i="31"/>
  <c r="Z5" i="31"/>
  <c r="AF5" i="31"/>
  <c r="AK5" i="31"/>
  <c r="AB6" i="31"/>
  <c r="AG6" i="31"/>
  <c r="AM7" i="31"/>
  <c r="AI7" i="31"/>
  <c r="AE7" i="31"/>
  <c r="AA7" i="31"/>
  <c r="C7" i="31"/>
  <c r="AO7" i="31"/>
  <c r="AC7" i="31"/>
  <c r="AH7" i="31"/>
  <c r="AN7" i="31"/>
  <c r="Z8" i="31"/>
  <c r="AH8" i="31"/>
  <c r="AB9" i="31"/>
  <c r="AM10" i="31"/>
  <c r="AI10" i="31"/>
  <c r="AE10" i="31"/>
  <c r="AA10" i="31"/>
  <c r="C10" i="31"/>
  <c r="AO10" i="31"/>
  <c r="AK10" i="31"/>
  <c r="AG10" i="31"/>
  <c r="AC10" i="31"/>
  <c r="AD10" i="31"/>
  <c r="AL10" i="31"/>
  <c r="AF11" i="31"/>
  <c r="AN11" i="31"/>
  <c r="Z12" i="31"/>
  <c r="AH12" i="31"/>
  <c r="AB13" i="31"/>
  <c r="AM14" i="31"/>
  <c r="AI14" i="31"/>
  <c r="AE14" i="31"/>
  <c r="AA14" i="31"/>
  <c r="C14" i="31"/>
  <c r="AO14" i="31"/>
  <c r="AK14" i="31"/>
  <c r="AG14" i="31"/>
  <c r="AC14" i="31"/>
  <c r="AD14" i="31"/>
  <c r="AL14" i="31"/>
  <c r="AH15" i="31"/>
  <c r="AM19" i="31"/>
  <c r="AB16" i="31"/>
  <c r="AF16" i="31"/>
  <c r="AJ16" i="31"/>
  <c r="AN16" i="31"/>
  <c r="AB17" i="31"/>
  <c r="AF17" i="31"/>
  <c r="AJ17" i="31"/>
  <c r="AN17" i="31"/>
  <c r="AB18" i="31"/>
  <c r="AF18" i="31"/>
  <c r="AJ18" i="31"/>
  <c r="AN18" i="31"/>
  <c r="AB19" i="31"/>
  <c r="AF19" i="31"/>
  <c r="AJ19" i="31"/>
  <c r="AN19" i="31"/>
  <c r="AB20" i="31"/>
  <c r="AF20" i="31"/>
  <c r="AJ20" i="31"/>
  <c r="AN20" i="31"/>
  <c r="AB21" i="31"/>
  <c r="AF21" i="31"/>
  <c r="AJ21" i="31"/>
  <c r="AN21" i="31"/>
  <c r="AO22" i="31"/>
  <c r="AN22" i="31"/>
  <c r="AB22" i="31"/>
  <c r="AF22" i="31"/>
  <c r="AJ22" i="31"/>
  <c r="Z23" i="31"/>
  <c r="AH23" i="31"/>
  <c r="Z24" i="31"/>
  <c r="AH24" i="31"/>
  <c r="Z25" i="31"/>
  <c r="AH25" i="31"/>
  <c r="Z26" i="31"/>
  <c r="AH26" i="31"/>
  <c r="Z27" i="31"/>
  <c r="AH27" i="31"/>
  <c r="Z28" i="31"/>
  <c r="AH28" i="31"/>
  <c r="Z29" i="31"/>
  <c r="AH29" i="31"/>
  <c r="AL30" i="31"/>
  <c r="AH30" i="31"/>
  <c r="AD30" i="31"/>
  <c r="Z30" i="31"/>
  <c r="AA30" i="31"/>
  <c r="AC16" i="31"/>
  <c r="AG16" i="31"/>
  <c r="AK16" i="31"/>
  <c r="AO16" i="31"/>
  <c r="AC17" i="31"/>
  <c r="AG17" i="31"/>
  <c r="AK17" i="31"/>
  <c r="AO17" i="31"/>
  <c r="AC18" i="31"/>
  <c r="AG18" i="31"/>
  <c r="AK18" i="31"/>
  <c r="AO18" i="31"/>
  <c r="AC19" i="31"/>
  <c r="AG19" i="31"/>
  <c r="AK19" i="31"/>
  <c r="AO19" i="31"/>
  <c r="AC20" i="31"/>
  <c r="AG20" i="31"/>
  <c r="AK20" i="31"/>
  <c r="AO20" i="31"/>
  <c r="AC21" i="31"/>
  <c r="AG21" i="31"/>
  <c r="AK21" i="31"/>
  <c r="AO21" i="31"/>
  <c r="AC22" i="31"/>
  <c r="AG22" i="31"/>
  <c r="AK22" i="31"/>
  <c r="C23" i="31"/>
  <c r="AA23" i="31"/>
  <c r="AI23" i="31"/>
  <c r="C24" i="31"/>
  <c r="AA24" i="31"/>
  <c r="AI24" i="31"/>
  <c r="C25" i="31"/>
  <c r="AA25" i="31"/>
  <c r="AI25" i="31"/>
  <c r="C26" i="31"/>
  <c r="AA26" i="31"/>
  <c r="AI26" i="31"/>
  <c r="C27" i="31"/>
  <c r="AA27" i="31"/>
  <c r="AI27" i="31"/>
  <c r="C28" i="31"/>
  <c r="AA28" i="31"/>
  <c r="AI28" i="31"/>
  <c r="C29" i="31"/>
  <c r="AA29" i="31"/>
  <c r="AI29" i="31"/>
  <c r="C30" i="31"/>
  <c r="AE30" i="31"/>
  <c r="AE31" i="31"/>
  <c r="AE32" i="31"/>
  <c r="AL29" i="31"/>
  <c r="C16" i="31"/>
  <c r="AA16" i="31"/>
  <c r="AE16" i="31"/>
  <c r="AI16" i="31"/>
  <c r="C17" i="31"/>
  <c r="AA17" i="31"/>
  <c r="AE17" i="31"/>
  <c r="AI17" i="31"/>
  <c r="C18" i="31"/>
  <c r="AA18" i="31"/>
  <c r="AE18" i="31"/>
  <c r="AI18" i="31"/>
  <c r="C19" i="31"/>
  <c r="AA19" i="31"/>
  <c r="AE19" i="31"/>
  <c r="AI19" i="31"/>
  <c r="C20" i="31"/>
  <c r="AA20" i="31"/>
  <c r="AE20" i="31"/>
  <c r="AI20" i="31"/>
  <c r="C21" i="31"/>
  <c r="AA21" i="31"/>
  <c r="AE21" i="31"/>
  <c r="AI21" i="31"/>
  <c r="C22" i="31"/>
  <c r="AA22" i="31"/>
  <c r="AE22" i="31"/>
  <c r="AI22" i="31"/>
  <c r="AM22" i="31"/>
  <c r="AE23" i="31"/>
  <c r="AE24" i="31"/>
  <c r="AE25" i="31"/>
  <c r="AE26" i="31"/>
  <c r="AE27" i="31"/>
  <c r="AE28" i="31"/>
  <c r="AE29" i="31"/>
  <c r="AM30" i="31"/>
  <c r="Z31" i="31"/>
  <c r="AD31" i="31"/>
  <c r="AH31" i="31"/>
  <c r="Z32" i="31"/>
  <c r="AD32" i="31"/>
  <c r="AH32" i="31"/>
  <c r="Z33" i="31"/>
  <c r="AD33" i="31"/>
  <c r="AH33" i="31"/>
  <c r="Z34" i="31"/>
  <c r="AD34" i="31"/>
  <c r="AH34" i="31"/>
  <c r="Z35" i="31"/>
  <c r="AD35" i="31"/>
  <c r="AH35" i="31"/>
  <c r="Z36" i="31"/>
  <c r="AD36" i="31"/>
  <c r="AH36" i="31"/>
  <c r="Z37" i="31"/>
  <c r="AD37" i="31"/>
  <c r="AH37" i="31"/>
  <c r="Z38" i="31"/>
  <c r="AD38" i="31"/>
  <c r="AH38" i="31"/>
  <c r="Z39" i="31"/>
  <c r="AD39" i="31"/>
  <c r="AH39" i="31"/>
  <c r="Z40" i="31"/>
  <c r="AD40" i="31"/>
  <c r="AH40" i="31"/>
  <c r="Z41" i="31"/>
  <c r="AD41" i="31"/>
  <c r="AH41" i="31"/>
  <c r="Z42" i="31"/>
  <c r="AD42" i="31"/>
  <c r="AH42" i="31"/>
  <c r="Z43" i="31"/>
  <c r="AD43" i="31"/>
  <c r="AH43" i="31"/>
  <c r="AL43" i="31"/>
  <c r="AA33" i="31"/>
  <c r="AE33" i="31"/>
  <c r="AI33" i="31"/>
  <c r="AA34" i="31"/>
  <c r="AE34" i="31"/>
  <c r="AI34" i="31"/>
  <c r="AA35" i="31"/>
  <c r="AE35" i="31"/>
  <c r="AI35" i="31"/>
  <c r="AA36" i="31"/>
  <c r="AE36" i="31"/>
  <c r="AI36" i="31"/>
  <c r="AA37" i="31"/>
  <c r="AE37" i="31"/>
  <c r="AI37" i="31"/>
  <c r="AA38" i="31"/>
  <c r="AE38" i="31"/>
  <c r="AI38" i="31"/>
  <c r="AA39" i="31"/>
  <c r="AE39" i="31"/>
  <c r="AI39" i="31"/>
  <c r="AA40" i="31"/>
  <c r="AE40" i="31"/>
  <c r="AI40" i="31"/>
  <c r="AA41" i="31"/>
  <c r="AE41" i="31"/>
  <c r="AI41" i="31"/>
  <c r="AA42" i="31"/>
  <c r="AE42" i="31"/>
  <c r="AI42" i="31"/>
  <c r="AA43" i="31"/>
  <c r="AE43" i="31"/>
  <c r="AI43" i="31"/>
  <c r="AB23" i="31"/>
  <c r="AF23" i="31"/>
  <c r="AJ23" i="31"/>
  <c r="AN23" i="31"/>
  <c r="AB24" i="31"/>
  <c r="AF24" i="31"/>
  <c r="AJ24" i="31"/>
  <c r="AN24" i="31"/>
  <c r="AB25" i="31"/>
  <c r="AF25" i="31"/>
  <c r="AJ25" i="31"/>
  <c r="AN25" i="31"/>
  <c r="AB26" i="31"/>
  <c r="AF26" i="31"/>
  <c r="AJ26" i="31"/>
  <c r="AN26" i="31"/>
  <c r="AB27" i="31"/>
  <c r="AF27" i="31"/>
  <c r="AJ27" i="31"/>
  <c r="AN27" i="31"/>
  <c r="AB28" i="31"/>
  <c r="AF28" i="31"/>
  <c r="AJ28" i="31"/>
  <c r="AN28" i="31"/>
  <c r="AB29" i="31"/>
  <c r="AF29" i="31"/>
  <c r="AJ29" i="31"/>
  <c r="AN29" i="31"/>
  <c r="AB30" i="31"/>
  <c r="AF30" i="31"/>
  <c r="AJ30" i="31"/>
  <c r="AN30" i="31"/>
  <c r="AB31" i="31"/>
  <c r="AF31" i="31"/>
  <c r="AJ31" i="31"/>
  <c r="AN31" i="31"/>
  <c r="AB32" i="31"/>
  <c r="AF32" i="31"/>
  <c r="AJ32" i="31"/>
  <c r="AN32" i="31"/>
  <c r="AB33" i="31"/>
  <c r="AF33" i="31"/>
  <c r="AJ33" i="31"/>
  <c r="AN33" i="31"/>
  <c r="AB34" i="31"/>
  <c r="AF34" i="31"/>
  <c r="AJ34" i="31"/>
  <c r="AN34" i="31"/>
  <c r="AB35" i="31"/>
  <c r="AF35" i="31"/>
  <c r="AJ35" i="31"/>
  <c r="AN35" i="31"/>
  <c r="AB36" i="31"/>
  <c r="AF36" i="31"/>
  <c r="AJ36" i="31"/>
  <c r="AN36" i="31"/>
  <c r="AB37" i="31"/>
  <c r="AF37" i="31"/>
  <c r="AJ37" i="31"/>
  <c r="AN37" i="31"/>
  <c r="AB38" i="31"/>
  <c r="AF38" i="31"/>
  <c r="AJ38" i="31"/>
  <c r="AN38" i="31"/>
  <c r="AB39" i="31"/>
  <c r="AF39" i="31"/>
  <c r="AJ39" i="31"/>
  <c r="AN39" i="31"/>
  <c r="AB40" i="31"/>
  <c r="AF40" i="31"/>
  <c r="AJ40" i="31"/>
  <c r="AN40" i="31"/>
  <c r="AB41" i="31"/>
  <c r="AF41" i="31"/>
  <c r="AJ41" i="31"/>
  <c r="AN41" i="31"/>
  <c r="AB42" i="31"/>
  <c r="AF42" i="31"/>
  <c r="AJ42" i="31"/>
  <c r="AN42" i="31"/>
  <c r="AB43" i="31"/>
  <c r="AF43" i="31"/>
  <c r="AJ43" i="31"/>
  <c r="AN43" i="31"/>
  <c r="AC23" i="31"/>
  <c r="AG23" i="31"/>
  <c r="AK23" i="31"/>
  <c r="AC24" i="31"/>
  <c r="AG24" i="31"/>
  <c r="AK24" i="31"/>
  <c r="AC25" i="31"/>
  <c r="AG25" i="31"/>
  <c r="AK25" i="31"/>
  <c r="AC26" i="31"/>
  <c r="AG26" i="31"/>
  <c r="AK26" i="31"/>
  <c r="AC27" i="31"/>
  <c r="AG27" i="31"/>
  <c r="AK27" i="31"/>
  <c r="AC28" i="31"/>
  <c r="AG28" i="31"/>
  <c r="AK28" i="31"/>
  <c r="AC29" i="31"/>
  <c r="AG29" i="31"/>
  <c r="AK29" i="31"/>
  <c r="AC30" i="31"/>
  <c r="AG30" i="31"/>
  <c r="AK30" i="31"/>
  <c r="AC31" i="31"/>
  <c r="AG31" i="31"/>
  <c r="AK31" i="31"/>
  <c r="AC32" i="31"/>
  <c r="AG32" i="31"/>
  <c r="AK32" i="31"/>
  <c r="AC33" i="31"/>
  <c r="AG33" i="31"/>
  <c r="AK33" i="31"/>
  <c r="AC34" i="31"/>
  <c r="AG34" i="31"/>
  <c r="AK34" i="31"/>
  <c r="AC35" i="31"/>
  <c r="AG35" i="31"/>
  <c r="AK35" i="31"/>
  <c r="AC36" i="31"/>
  <c r="AG36" i="31"/>
  <c r="AK36" i="31"/>
  <c r="AC37" i="31"/>
  <c r="AG37" i="31"/>
  <c r="AK37" i="31"/>
  <c r="AC38" i="31"/>
  <c r="AG38" i="31"/>
  <c r="AK38" i="31"/>
  <c r="AC39" i="31"/>
  <c r="AG39" i="31"/>
  <c r="AK39" i="31"/>
  <c r="AC40" i="31"/>
  <c r="AG40" i="31"/>
  <c r="AK40" i="31"/>
  <c r="AC41" i="31"/>
  <c r="AG41" i="31"/>
  <c r="AK41" i="31"/>
  <c r="AC42" i="31"/>
  <c r="AG42" i="31"/>
  <c r="AK42" i="31"/>
  <c r="AC43" i="31"/>
  <c r="AG43" i="31"/>
  <c r="AK43" i="31"/>
  <c r="AB4" i="29"/>
  <c r="AF4" i="29"/>
  <c r="AJ4" i="29"/>
  <c r="AN4" i="29"/>
  <c r="AB5" i="29"/>
  <c r="AF5" i="29"/>
  <c r="AJ5" i="29"/>
  <c r="AN5" i="29"/>
  <c r="AB6" i="29"/>
  <c r="AF6" i="29"/>
  <c r="AJ6" i="29"/>
  <c r="AN6" i="29"/>
  <c r="AB7" i="29"/>
  <c r="AF7" i="29"/>
  <c r="AJ7" i="29"/>
  <c r="AN7" i="29"/>
  <c r="AB8" i="29"/>
  <c r="AF8" i="29"/>
  <c r="AJ8" i="29"/>
  <c r="AN8" i="29"/>
  <c r="AB9" i="29"/>
  <c r="AF9" i="29"/>
  <c r="AJ9" i="29"/>
  <c r="AN9" i="29"/>
  <c r="AO10" i="29"/>
  <c r="AB10" i="29"/>
  <c r="AF10" i="29"/>
  <c r="AJ10" i="29"/>
  <c r="AN10" i="29"/>
  <c r="AD11" i="29"/>
  <c r="AL11" i="29"/>
  <c r="AF12" i="29"/>
  <c r="AN12" i="29"/>
  <c r="AM15" i="29"/>
  <c r="AI15" i="29"/>
  <c r="AE15" i="29"/>
  <c r="AA15" i="29"/>
  <c r="C15" i="29"/>
  <c r="AL15" i="29"/>
  <c r="AH15" i="29"/>
  <c r="AD15" i="29"/>
  <c r="Z15" i="29"/>
  <c r="AO15" i="29"/>
  <c r="AK15" i="29"/>
  <c r="AG15" i="29"/>
  <c r="AC15" i="29"/>
  <c r="AJ15" i="29"/>
  <c r="AM19" i="29"/>
  <c r="AI19" i="29"/>
  <c r="AE19" i="29"/>
  <c r="AA19" i="29"/>
  <c r="C19" i="29"/>
  <c r="AL19" i="29"/>
  <c r="AH19" i="29"/>
  <c r="AD19" i="29"/>
  <c r="Z19" i="29"/>
  <c r="AO19" i="29"/>
  <c r="AK19" i="29"/>
  <c r="AG19" i="29"/>
  <c r="AC19" i="29"/>
  <c r="AJ19" i="29"/>
  <c r="AM23" i="29"/>
  <c r="AI23" i="29"/>
  <c r="AE23" i="29"/>
  <c r="AA23" i="29"/>
  <c r="C23" i="29"/>
  <c r="AL23" i="29"/>
  <c r="AH23" i="29"/>
  <c r="AD23" i="29"/>
  <c r="Z23" i="29"/>
  <c r="AO23" i="29"/>
  <c r="AK23" i="29"/>
  <c r="AG23" i="29"/>
  <c r="AC23" i="29"/>
  <c r="AJ23" i="29"/>
  <c r="AC4" i="29"/>
  <c r="AG4" i="29"/>
  <c r="AK4" i="29"/>
  <c r="AC5" i="29"/>
  <c r="AG5" i="29"/>
  <c r="AK5" i="29"/>
  <c r="AC6" i="29"/>
  <c r="AG6" i="29"/>
  <c r="AK6" i="29"/>
  <c r="AC7" i="29"/>
  <c r="AG7" i="29"/>
  <c r="AK7" i="29"/>
  <c r="AC8" i="29"/>
  <c r="AG8" i="29"/>
  <c r="AK8" i="29"/>
  <c r="AC9" i="29"/>
  <c r="AG9" i="29"/>
  <c r="AK9" i="29"/>
  <c r="AC10" i="29"/>
  <c r="AG10" i="29"/>
  <c r="Z11" i="29"/>
  <c r="AF11" i="29"/>
  <c r="AN11" i="29"/>
  <c r="Z12" i="29"/>
  <c r="AH12" i="29"/>
  <c r="AM14" i="29"/>
  <c r="AI14" i="29"/>
  <c r="AE14" i="29"/>
  <c r="AA14" i="29"/>
  <c r="C14" i="29"/>
  <c r="AL14" i="29"/>
  <c r="AH14" i="29"/>
  <c r="AD14" i="29"/>
  <c r="Z14" i="29"/>
  <c r="AO14" i="29"/>
  <c r="AK14" i="29"/>
  <c r="AG14" i="29"/>
  <c r="AC14" i="29"/>
  <c r="AJ14" i="29"/>
  <c r="AM18" i="29"/>
  <c r="AI18" i="29"/>
  <c r="AE18" i="29"/>
  <c r="AA18" i="29"/>
  <c r="C18" i="29"/>
  <c r="AL18" i="29"/>
  <c r="AH18" i="29"/>
  <c r="AD18" i="29"/>
  <c r="Z18" i="29"/>
  <c r="AO18" i="29"/>
  <c r="AK18" i="29"/>
  <c r="AG18" i="29"/>
  <c r="AC18" i="29"/>
  <c r="AJ18" i="29"/>
  <c r="AM22" i="29"/>
  <c r="AI22" i="29"/>
  <c r="AE22" i="29"/>
  <c r="AA22" i="29"/>
  <c r="C22" i="29"/>
  <c r="AL22" i="29"/>
  <c r="AH22" i="29"/>
  <c r="AD22" i="29"/>
  <c r="Z22" i="29"/>
  <c r="AO22" i="29"/>
  <c r="AK22" i="29"/>
  <c r="AG22" i="29"/>
  <c r="AC22" i="29"/>
  <c r="AJ22" i="29"/>
  <c r="AM26" i="29"/>
  <c r="AI26" i="29"/>
  <c r="AE26" i="29"/>
  <c r="AA26" i="29"/>
  <c r="C26" i="29"/>
  <c r="AL26" i="29"/>
  <c r="AH26" i="29"/>
  <c r="AD26" i="29"/>
  <c r="Z26" i="29"/>
  <c r="AO26" i="29"/>
  <c r="AK26" i="29"/>
  <c r="AG26" i="29"/>
  <c r="AC26" i="29"/>
  <c r="AJ26" i="29"/>
  <c r="Z4" i="29"/>
  <c r="AD4" i="29"/>
  <c r="AH4" i="29"/>
  <c r="AL4" i="29"/>
  <c r="Z5" i="29"/>
  <c r="AD5" i="29"/>
  <c r="AH5" i="29"/>
  <c r="AL5" i="29"/>
  <c r="Z6" i="29"/>
  <c r="AD6" i="29"/>
  <c r="AH6" i="29"/>
  <c r="AL6" i="29"/>
  <c r="Z7" i="29"/>
  <c r="AD7" i="29"/>
  <c r="AH7" i="29"/>
  <c r="AL7" i="29"/>
  <c r="Z8" i="29"/>
  <c r="AD8" i="29"/>
  <c r="AH8" i="29"/>
  <c r="AL8" i="29"/>
  <c r="Z9" i="29"/>
  <c r="AD9" i="29"/>
  <c r="AH9" i="29"/>
  <c r="AL9" i="29"/>
  <c r="Z10" i="29"/>
  <c r="AD10" i="29"/>
  <c r="AH10" i="29"/>
  <c r="AL10" i="29"/>
  <c r="C11" i="29"/>
  <c r="AA11" i="29"/>
  <c r="AB12" i="29"/>
  <c r="AM13" i="29"/>
  <c r="AI13" i="29"/>
  <c r="AE13" i="29"/>
  <c r="AA13" i="29"/>
  <c r="C13" i="29"/>
  <c r="AL13" i="29"/>
  <c r="AH13" i="29"/>
  <c r="AD13" i="29"/>
  <c r="Z13" i="29"/>
  <c r="AO13" i="29"/>
  <c r="AK13" i="29"/>
  <c r="AG13" i="29"/>
  <c r="AC13" i="29"/>
  <c r="AJ13" i="29"/>
  <c r="AN14" i="29"/>
  <c r="AB15" i="29"/>
  <c r="AM17" i="29"/>
  <c r="AI17" i="29"/>
  <c r="AE17" i="29"/>
  <c r="AA17" i="29"/>
  <c r="C17" i="29"/>
  <c r="AL17" i="29"/>
  <c r="AH17" i="29"/>
  <c r="AD17" i="29"/>
  <c r="Z17" i="29"/>
  <c r="AO17" i="29"/>
  <c r="AK17" i="29"/>
  <c r="AG17" i="29"/>
  <c r="AC17" i="29"/>
  <c r="AJ17" i="29"/>
  <c r="AN18" i="29"/>
  <c r="AB19" i="29"/>
  <c r="AM21" i="29"/>
  <c r="AI21" i="29"/>
  <c r="AE21" i="29"/>
  <c r="AA21" i="29"/>
  <c r="C21" i="29"/>
  <c r="AL21" i="29"/>
  <c r="AH21" i="29"/>
  <c r="AD21" i="29"/>
  <c r="Z21" i="29"/>
  <c r="AO21" i="29"/>
  <c r="AK21" i="29"/>
  <c r="AG21" i="29"/>
  <c r="AC21" i="29"/>
  <c r="AJ21" i="29"/>
  <c r="AN22" i="29"/>
  <c r="AB23" i="29"/>
  <c r="AM25" i="29"/>
  <c r="AI25" i="29"/>
  <c r="AE25" i="29"/>
  <c r="AA25" i="29"/>
  <c r="C25" i="29"/>
  <c r="AL25" i="29"/>
  <c r="AH25" i="29"/>
  <c r="AD25" i="29"/>
  <c r="Z25" i="29"/>
  <c r="AO25" i="29"/>
  <c r="AK25" i="29"/>
  <c r="AG25" i="29"/>
  <c r="AC25" i="29"/>
  <c r="AJ25" i="29"/>
  <c r="AN26" i="29"/>
  <c r="C4" i="29"/>
  <c r="AA4" i="29"/>
  <c r="AE4" i="29"/>
  <c r="AI4" i="29"/>
  <c r="C5" i="29"/>
  <c r="AA5" i="29"/>
  <c r="AE5" i="29"/>
  <c r="AI5" i="29"/>
  <c r="C6" i="29"/>
  <c r="AA6" i="29"/>
  <c r="AE6" i="29"/>
  <c r="AI6" i="29"/>
  <c r="C7" i="29"/>
  <c r="AA7" i="29"/>
  <c r="AE7" i="29"/>
  <c r="AI7" i="29"/>
  <c r="C8" i="29"/>
  <c r="AA8" i="29"/>
  <c r="AE8" i="29"/>
  <c r="AI8" i="29"/>
  <c r="C9" i="29"/>
  <c r="AA9" i="29"/>
  <c r="AE9" i="29"/>
  <c r="AI9" i="29"/>
  <c r="C10" i="29"/>
  <c r="AA10" i="29"/>
  <c r="AE10" i="29"/>
  <c r="AI10" i="29"/>
  <c r="AM10" i="29"/>
  <c r="AM11" i="29"/>
  <c r="AI11" i="29"/>
  <c r="AE11" i="29"/>
  <c r="AO11" i="29"/>
  <c r="AK11" i="29"/>
  <c r="AG11" i="29"/>
  <c r="AC11" i="29"/>
  <c r="AB11" i="29"/>
  <c r="AJ11" i="29"/>
  <c r="AM12" i="29"/>
  <c r="AI12" i="29"/>
  <c r="AE12" i="29"/>
  <c r="AA12" i="29"/>
  <c r="C12" i="29"/>
  <c r="AO12" i="29"/>
  <c r="AK12" i="29"/>
  <c r="AG12" i="29"/>
  <c r="AC12" i="29"/>
  <c r="AD12" i="29"/>
  <c r="AL12" i="29"/>
  <c r="AN13" i="29"/>
  <c r="AB14" i="29"/>
  <c r="AF15" i="29"/>
  <c r="AM16" i="29"/>
  <c r="AI16" i="29"/>
  <c r="AE16" i="29"/>
  <c r="AA16" i="29"/>
  <c r="C16" i="29"/>
  <c r="AL16" i="29"/>
  <c r="AH16" i="29"/>
  <c r="AD16" i="29"/>
  <c r="Z16" i="29"/>
  <c r="AO16" i="29"/>
  <c r="AK16" i="29"/>
  <c r="AG16" i="29"/>
  <c r="AC16" i="29"/>
  <c r="AJ16" i="29"/>
  <c r="AN17" i="29"/>
  <c r="AB18" i="29"/>
  <c r="AF19" i="29"/>
  <c r="AM20" i="29"/>
  <c r="AI20" i="29"/>
  <c r="AE20" i="29"/>
  <c r="AA20" i="29"/>
  <c r="C20" i="29"/>
  <c r="AL20" i="29"/>
  <c r="AH20" i="29"/>
  <c r="AD20" i="29"/>
  <c r="Z20" i="29"/>
  <c r="AO20" i="29"/>
  <c r="AK20" i="29"/>
  <c r="AG20" i="29"/>
  <c r="AC20" i="29"/>
  <c r="AJ20" i="29"/>
  <c r="AN21" i="29"/>
  <c r="AB22" i="29"/>
  <c r="AF23" i="29"/>
  <c r="AM24" i="29"/>
  <c r="AI24" i="29"/>
  <c r="AE24" i="29"/>
  <c r="AA24" i="29"/>
  <c r="C24" i="29"/>
  <c r="AL24" i="29"/>
  <c r="AH24" i="29"/>
  <c r="AD24" i="29"/>
  <c r="Z24" i="29"/>
  <c r="AO24" i="29"/>
  <c r="AK24" i="29"/>
  <c r="AG24" i="29"/>
  <c r="AC24" i="29"/>
  <c r="AJ24" i="29"/>
  <c r="AN25" i="29"/>
  <c r="AB26" i="29"/>
  <c r="Z27" i="29"/>
  <c r="AB28" i="29"/>
  <c r="AO29" i="29"/>
  <c r="AK29" i="29"/>
  <c r="AG29" i="29"/>
  <c r="AC29" i="29"/>
  <c r="AM29" i="29"/>
  <c r="AI29" i="29"/>
  <c r="AE29" i="29"/>
  <c r="AA29" i="29"/>
  <c r="C29" i="29"/>
  <c r="AL29" i="29"/>
  <c r="AD29" i="29"/>
  <c r="AN29" i="29"/>
  <c r="AB27" i="29"/>
  <c r="AO28" i="29"/>
  <c r="AK28" i="29"/>
  <c r="AG28" i="29"/>
  <c r="AC28" i="29"/>
  <c r="AM28" i="29"/>
  <c r="AI28" i="29"/>
  <c r="AE28" i="29"/>
  <c r="AA28" i="29"/>
  <c r="C28" i="29"/>
  <c r="AD28" i="29"/>
  <c r="AL28" i="29"/>
  <c r="AF29" i="29"/>
  <c r="AO27" i="29"/>
  <c r="AK27" i="29"/>
  <c r="AG27" i="29"/>
  <c r="AC27" i="29"/>
  <c r="AM27" i="29"/>
  <c r="AI27" i="29"/>
  <c r="AE27" i="29"/>
  <c r="AA27" i="29"/>
  <c r="C27" i="29"/>
  <c r="AD27" i="29"/>
  <c r="AL27" i="29"/>
  <c r="AF28" i="29"/>
  <c r="AN28" i="29"/>
  <c r="Z29" i="29"/>
  <c r="AH29" i="29"/>
  <c r="AO30" i="29"/>
  <c r="AK30" i="29"/>
  <c r="AG30" i="29"/>
  <c r="AC30" i="29"/>
  <c r="AN30" i="29"/>
  <c r="AJ30" i="29"/>
  <c r="AF30" i="29"/>
  <c r="AB30" i="29"/>
  <c r="AM30" i="29"/>
  <c r="AI30" i="29"/>
  <c r="AE30" i="29"/>
  <c r="AA30" i="29"/>
  <c r="C30" i="29"/>
  <c r="AL30" i="29"/>
  <c r="AH30" i="29"/>
  <c r="AD30" i="29"/>
  <c r="Z30" i="29"/>
  <c r="Z31" i="29"/>
  <c r="AD31" i="29"/>
  <c r="AH31" i="29"/>
  <c r="AL31" i="29"/>
  <c r="Z32" i="29"/>
  <c r="AD32" i="29"/>
  <c r="AH32" i="29"/>
  <c r="AL32" i="29"/>
  <c r="Z33" i="29"/>
  <c r="AD33" i="29"/>
  <c r="AH33" i="29"/>
  <c r="AL33" i="29"/>
  <c r="Z34" i="29"/>
  <c r="AD34" i="29"/>
  <c r="AH34" i="29"/>
  <c r="AL34" i="29"/>
  <c r="Z35" i="29"/>
  <c r="AD35" i="29"/>
  <c r="AH35" i="29"/>
  <c r="AL35" i="29"/>
  <c r="Z36" i="29"/>
  <c r="AD36" i="29"/>
  <c r="AH36" i="29"/>
  <c r="AL36" i="29"/>
  <c r="Z37" i="29"/>
  <c r="AD37" i="29"/>
  <c r="AH37" i="29"/>
  <c r="AL37" i="29"/>
  <c r="Z38" i="29"/>
  <c r="AD38" i="29"/>
  <c r="AH38" i="29"/>
  <c r="AL38" i="29"/>
  <c r="Z39" i="29"/>
  <c r="AD39" i="29"/>
  <c r="AH39" i="29"/>
  <c r="AL39" i="29"/>
  <c r="Z40" i="29"/>
  <c r="AD40" i="29"/>
  <c r="AH40" i="29"/>
  <c r="AL40" i="29"/>
  <c r="Z41" i="29"/>
  <c r="AD41" i="29"/>
  <c r="AH41" i="29"/>
  <c r="AL41" i="29"/>
  <c r="Z42" i="29"/>
  <c r="AD42" i="29"/>
  <c r="AH42" i="29"/>
  <c r="AL42" i="29"/>
  <c r="Z43" i="29"/>
  <c r="AD43" i="29"/>
  <c r="AH43" i="29"/>
  <c r="AL43" i="29"/>
  <c r="C31" i="29"/>
  <c r="AA31" i="29"/>
  <c r="AE31" i="29"/>
  <c r="AI31" i="29"/>
  <c r="AM31" i="29"/>
  <c r="C32" i="29"/>
  <c r="AA32" i="29"/>
  <c r="AE32" i="29"/>
  <c r="AI32" i="29"/>
  <c r="AM32" i="29"/>
  <c r="C33" i="29"/>
  <c r="AA33" i="29"/>
  <c r="AE33" i="29"/>
  <c r="AI33" i="29"/>
  <c r="AM33" i="29"/>
  <c r="C34" i="29"/>
  <c r="AA34" i="29"/>
  <c r="AE34" i="29"/>
  <c r="AI34" i="29"/>
  <c r="AM34" i="29"/>
  <c r="C35" i="29"/>
  <c r="AA35" i="29"/>
  <c r="AE35" i="29"/>
  <c r="AI35" i="29"/>
  <c r="AM35" i="29"/>
  <c r="C36" i="29"/>
  <c r="AA36" i="29"/>
  <c r="AE36" i="29"/>
  <c r="AI36" i="29"/>
  <c r="AM36" i="29"/>
  <c r="C37" i="29"/>
  <c r="AA37" i="29"/>
  <c r="AE37" i="29"/>
  <c r="AI37" i="29"/>
  <c r="AM37" i="29"/>
  <c r="C38" i="29"/>
  <c r="AA38" i="29"/>
  <c r="AE38" i="29"/>
  <c r="AI38" i="29"/>
  <c r="AM38" i="29"/>
  <c r="C39" i="29"/>
  <c r="AA39" i="29"/>
  <c r="AE39" i="29"/>
  <c r="AI39" i="29"/>
  <c r="AM39" i="29"/>
  <c r="C40" i="29"/>
  <c r="AA40" i="29"/>
  <c r="AE40" i="29"/>
  <c r="AI40" i="29"/>
  <c r="AM40" i="29"/>
  <c r="C41" i="29"/>
  <c r="AA41" i="29"/>
  <c r="AE41" i="29"/>
  <c r="AI41" i="29"/>
  <c r="AM41" i="29"/>
  <c r="C42" i="29"/>
  <c r="AA42" i="29"/>
  <c r="AE42" i="29"/>
  <c r="AI42" i="29"/>
  <c r="AM42" i="29"/>
  <c r="C43" i="29"/>
  <c r="AA43" i="29"/>
  <c r="AE43" i="29"/>
  <c r="AI43" i="29"/>
  <c r="AM43" i="29"/>
  <c r="AB31" i="29"/>
  <c r="AF31" i="29"/>
  <c r="AJ31" i="29"/>
  <c r="AN31" i="29"/>
  <c r="AB32" i="29"/>
  <c r="AF32" i="29"/>
  <c r="AJ32" i="29"/>
  <c r="AN32" i="29"/>
  <c r="AB33" i="29"/>
  <c r="AF33" i="29"/>
  <c r="AJ33" i="29"/>
  <c r="AN33" i="29"/>
  <c r="AB34" i="29"/>
  <c r="AF34" i="29"/>
  <c r="AJ34" i="29"/>
  <c r="AN34" i="29"/>
  <c r="AB35" i="29"/>
  <c r="AF35" i="29"/>
  <c r="AJ35" i="29"/>
  <c r="AN35" i="29"/>
  <c r="AB36" i="29"/>
  <c r="AF36" i="29"/>
  <c r="AJ36" i="29"/>
  <c r="AN36" i="29"/>
  <c r="AB37" i="29"/>
  <c r="AF37" i="29"/>
  <c r="AJ37" i="29"/>
  <c r="AN37" i="29"/>
  <c r="AB38" i="29"/>
  <c r="AF38" i="29"/>
  <c r="AJ38" i="29"/>
  <c r="AN38" i="29"/>
  <c r="AB39" i="29"/>
  <c r="AF39" i="29"/>
  <c r="AJ39" i="29"/>
  <c r="AN39" i="29"/>
  <c r="AB40" i="29"/>
  <c r="AF40" i="29"/>
  <c r="AJ40" i="29"/>
  <c r="AN40" i="29"/>
  <c r="AB41" i="29"/>
  <c r="AF41" i="29"/>
  <c r="AJ41" i="29"/>
  <c r="AN41" i="29"/>
  <c r="AB42" i="29"/>
  <c r="AF42" i="29"/>
  <c r="AJ42" i="29"/>
  <c r="AN42" i="29"/>
  <c r="AB43" i="29"/>
  <c r="AF43" i="29"/>
  <c r="AJ43" i="29"/>
  <c r="AN43" i="29"/>
  <c r="AC31" i="29"/>
  <c r="AG31" i="29"/>
  <c r="AK31" i="29"/>
  <c r="AC32" i="29"/>
  <c r="AG32" i="29"/>
  <c r="AK32" i="29"/>
  <c r="AC33" i="29"/>
  <c r="AG33" i="29"/>
  <c r="AK33" i="29"/>
  <c r="AC34" i="29"/>
  <c r="AG34" i="29"/>
  <c r="AK34" i="29"/>
  <c r="AC35" i="29"/>
  <c r="AG35" i="29"/>
  <c r="AK35" i="29"/>
  <c r="AC36" i="29"/>
  <c r="AG36" i="29"/>
  <c r="AK36" i="29"/>
  <c r="AC37" i="29"/>
  <c r="AG37" i="29"/>
  <c r="AK37" i="29"/>
  <c r="AC38" i="29"/>
  <c r="AG38" i="29"/>
  <c r="AK38" i="29"/>
  <c r="AC39" i="29"/>
  <c r="AG39" i="29"/>
  <c r="AK39" i="29"/>
  <c r="AC40" i="29"/>
  <c r="AG40" i="29"/>
  <c r="AK40" i="29"/>
  <c r="AC41" i="29"/>
  <c r="AG41" i="29"/>
  <c r="AK41" i="29"/>
  <c r="AC42" i="29"/>
  <c r="AG42" i="29"/>
  <c r="AK42" i="29"/>
  <c r="AC43" i="29"/>
  <c r="AG43" i="29"/>
  <c r="AK43" i="29"/>
  <c r="F5" i="10" l="1"/>
  <c r="N43" i="26" l="1"/>
  <c r="L43" i="26"/>
  <c r="J43" i="26"/>
  <c r="H43" i="26"/>
  <c r="F43" i="26"/>
  <c r="D43" i="26"/>
  <c r="B43" i="26"/>
  <c r="N42" i="26"/>
  <c r="L42" i="26"/>
  <c r="J42" i="26"/>
  <c r="H42" i="26"/>
  <c r="F42" i="26"/>
  <c r="D42" i="26"/>
  <c r="B42" i="26"/>
  <c r="N41" i="26"/>
  <c r="L41" i="26"/>
  <c r="J41" i="26"/>
  <c r="H41" i="26"/>
  <c r="F41" i="26"/>
  <c r="D41" i="26"/>
  <c r="B41" i="26"/>
  <c r="N40" i="26"/>
  <c r="L40" i="26"/>
  <c r="J40" i="26"/>
  <c r="H40" i="26"/>
  <c r="F40" i="26"/>
  <c r="D40" i="26"/>
  <c r="B40" i="26"/>
  <c r="N39" i="26"/>
  <c r="L39" i="26"/>
  <c r="J39" i="26"/>
  <c r="H39" i="26"/>
  <c r="F39" i="26"/>
  <c r="D39" i="26"/>
  <c r="B39" i="26"/>
  <c r="N38" i="26"/>
  <c r="L38" i="26"/>
  <c r="J38" i="26"/>
  <c r="H38" i="26"/>
  <c r="F38" i="26"/>
  <c r="D38" i="26"/>
  <c r="B38" i="26"/>
  <c r="N37" i="26"/>
  <c r="L37" i="26"/>
  <c r="J37" i="26"/>
  <c r="H37" i="26"/>
  <c r="F37" i="26"/>
  <c r="D37" i="26"/>
  <c r="B37" i="26"/>
  <c r="N36" i="26"/>
  <c r="L36" i="26"/>
  <c r="J36" i="26"/>
  <c r="H36" i="26"/>
  <c r="F36" i="26"/>
  <c r="D36" i="26"/>
  <c r="B36" i="26"/>
  <c r="N35" i="26"/>
  <c r="L35" i="26"/>
  <c r="J35" i="26"/>
  <c r="H35" i="26"/>
  <c r="F35" i="26"/>
  <c r="D35" i="26"/>
  <c r="B35" i="26"/>
  <c r="N34" i="26"/>
  <c r="L34" i="26"/>
  <c r="J34" i="26"/>
  <c r="H34" i="26"/>
  <c r="F34" i="26"/>
  <c r="D34" i="26"/>
  <c r="B34" i="26"/>
  <c r="N33" i="26"/>
  <c r="L33" i="26"/>
  <c r="J33" i="26"/>
  <c r="H33" i="26"/>
  <c r="F33" i="26"/>
  <c r="D33" i="26"/>
  <c r="B33" i="26"/>
  <c r="N32" i="26"/>
  <c r="L32" i="26"/>
  <c r="J32" i="26"/>
  <c r="H32" i="26"/>
  <c r="F32" i="26"/>
  <c r="D32" i="26"/>
  <c r="B32" i="26"/>
  <c r="N31" i="26"/>
  <c r="L31" i="26"/>
  <c r="J31" i="26"/>
  <c r="H31" i="26"/>
  <c r="F31" i="26"/>
  <c r="D31" i="26"/>
  <c r="B31" i="26"/>
  <c r="N30" i="26"/>
  <c r="L30" i="26"/>
  <c r="J30" i="26"/>
  <c r="H30" i="26"/>
  <c r="F30" i="26"/>
  <c r="D30" i="26"/>
  <c r="B30" i="26"/>
  <c r="N29" i="26"/>
  <c r="L29" i="26"/>
  <c r="J29" i="26"/>
  <c r="H29" i="26"/>
  <c r="F29" i="26"/>
  <c r="D29" i="26"/>
  <c r="B29" i="26"/>
  <c r="N28" i="26"/>
  <c r="L28" i="26"/>
  <c r="J28" i="26"/>
  <c r="H28" i="26"/>
  <c r="F28" i="26"/>
  <c r="D28" i="26"/>
  <c r="B28" i="26"/>
  <c r="N27" i="26"/>
  <c r="L27" i="26"/>
  <c r="J27" i="26"/>
  <c r="H27" i="26"/>
  <c r="F27" i="26"/>
  <c r="D27" i="26"/>
  <c r="B27" i="26"/>
  <c r="N26" i="26"/>
  <c r="L26" i="26"/>
  <c r="J26" i="26"/>
  <c r="H26" i="26"/>
  <c r="F26" i="26"/>
  <c r="D26" i="26"/>
  <c r="B26" i="26"/>
  <c r="N25" i="26"/>
  <c r="L25" i="26"/>
  <c r="J25" i="26"/>
  <c r="H25" i="26"/>
  <c r="F25" i="26"/>
  <c r="D25" i="26"/>
  <c r="B25" i="26"/>
  <c r="N24" i="26"/>
  <c r="L24" i="26"/>
  <c r="J24" i="26"/>
  <c r="H24" i="26"/>
  <c r="F24" i="26"/>
  <c r="D24" i="26"/>
  <c r="B24" i="26"/>
  <c r="N23" i="26"/>
  <c r="L23" i="26"/>
  <c r="J23" i="26"/>
  <c r="H23" i="26"/>
  <c r="F23" i="26"/>
  <c r="D23" i="26"/>
  <c r="B23" i="26"/>
  <c r="N22" i="26"/>
  <c r="L22" i="26"/>
  <c r="J22" i="26"/>
  <c r="H22" i="26"/>
  <c r="F22" i="26"/>
  <c r="D22" i="26"/>
  <c r="B22" i="26"/>
  <c r="N21" i="26"/>
  <c r="L21" i="26"/>
  <c r="J21" i="26"/>
  <c r="H21" i="26"/>
  <c r="F21" i="26"/>
  <c r="D21" i="26"/>
  <c r="C21" i="26" s="1"/>
  <c r="B21" i="26"/>
  <c r="N20" i="26"/>
  <c r="L20" i="26"/>
  <c r="J20" i="26"/>
  <c r="H20" i="26"/>
  <c r="F20" i="26"/>
  <c r="D20" i="26"/>
  <c r="B20" i="26"/>
  <c r="N19" i="26"/>
  <c r="L19" i="26"/>
  <c r="J19" i="26"/>
  <c r="H19" i="26"/>
  <c r="F19" i="26"/>
  <c r="D19" i="26"/>
  <c r="B19" i="26"/>
  <c r="N18" i="26"/>
  <c r="L18" i="26"/>
  <c r="J18" i="26"/>
  <c r="H18" i="26"/>
  <c r="F18" i="26"/>
  <c r="C18" i="26" s="1"/>
  <c r="D18" i="26"/>
  <c r="B18" i="26"/>
  <c r="N17" i="26"/>
  <c r="L17" i="26"/>
  <c r="J17" i="26"/>
  <c r="H17" i="26"/>
  <c r="F17" i="26"/>
  <c r="D17" i="26"/>
  <c r="B17" i="26"/>
  <c r="N16" i="26"/>
  <c r="L16" i="26"/>
  <c r="J16" i="26"/>
  <c r="H16" i="26"/>
  <c r="F16" i="26"/>
  <c r="D16" i="26"/>
  <c r="B16" i="26"/>
  <c r="N15" i="26"/>
  <c r="L15" i="26"/>
  <c r="J15" i="26"/>
  <c r="H15" i="26"/>
  <c r="F15" i="26"/>
  <c r="D15" i="26"/>
  <c r="B15" i="26"/>
  <c r="N14" i="26"/>
  <c r="L14" i="26"/>
  <c r="J14" i="26"/>
  <c r="H14" i="26"/>
  <c r="F14" i="26"/>
  <c r="D14" i="26"/>
  <c r="C14" i="26" s="1"/>
  <c r="B14" i="26"/>
  <c r="N13" i="26"/>
  <c r="L13" i="26"/>
  <c r="J13" i="26"/>
  <c r="H13" i="26"/>
  <c r="F13" i="26"/>
  <c r="D13" i="26"/>
  <c r="B13" i="26"/>
  <c r="N12" i="26"/>
  <c r="L12" i="26"/>
  <c r="J12" i="26"/>
  <c r="H12" i="26"/>
  <c r="F12" i="26"/>
  <c r="D12" i="26"/>
  <c r="B12" i="26"/>
  <c r="N11" i="26"/>
  <c r="L11" i="26"/>
  <c r="J11" i="26"/>
  <c r="H11" i="26"/>
  <c r="F11" i="26"/>
  <c r="D11" i="26"/>
  <c r="B11" i="26"/>
  <c r="N10" i="26"/>
  <c r="L10" i="26"/>
  <c r="J10" i="26"/>
  <c r="H10" i="26"/>
  <c r="F10" i="26"/>
  <c r="D10" i="26"/>
  <c r="B10" i="26"/>
  <c r="N9" i="26"/>
  <c r="L9" i="26"/>
  <c r="J9" i="26"/>
  <c r="H9" i="26"/>
  <c r="F9" i="26"/>
  <c r="D9" i="26"/>
  <c r="B9" i="26"/>
  <c r="N8" i="26"/>
  <c r="L8" i="26"/>
  <c r="J8" i="26"/>
  <c r="H8" i="26"/>
  <c r="F8" i="26"/>
  <c r="D8" i="26"/>
  <c r="B8" i="26"/>
  <c r="N7" i="26"/>
  <c r="L7" i="26"/>
  <c r="J7" i="26"/>
  <c r="H7" i="26"/>
  <c r="F7" i="26"/>
  <c r="D7" i="26"/>
  <c r="B7" i="26"/>
  <c r="N6" i="26"/>
  <c r="L6" i="26"/>
  <c r="J6" i="26"/>
  <c r="H6" i="26"/>
  <c r="F6" i="26"/>
  <c r="D6" i="26"/>
  <c r="B6" i="26"/>
  <c r="N5" i="26"/>
  <c r="L5" i="26"/>
  <c r="J5" i="26"/>
  <c r="H5" i="26"/>
  <c r="F5" i="26"/>
  <c r="D5" i="26"/>
  <c r="B5" i="26"/>
  <c r="N4" i="26"/>
  <c r="L4" i="26"/>
  <c r="J4" i="26"/>
  <c r="H4" i="26"/>
  <c r="F4" i="26"/>
  <c r="D4" i="26"/>
  <c r="B4" i="26"/>
  <c r="C23" i="26" l="1"/>
  <c r="C12" i="26"/>
  <c r="C39" i="26"/>
  <c r="C27" i="26"/>
  <c r="C41" i="26"/>
  <c r="C29" i="26"/>
  <c r="C16" i="26"/>
  <c r="C15" i="26"/>
  <c r="C35" i="26"/>
  <c r="Z6" i="26"/>
  <c r="AL6" i="26"/>
  <c r="AA6" i="26"/>
  <c r="AM6" i="26"/>
  <c r="AN6" i="26"/>
  <c r="AO6" i="26"/>
  <c r="AH6" i="26"/>
  <c r="AI6" i="26"/>
  <c r="AF6" i="26"/>
  <c r="AG6" i="26"/>
  <c r="C9" i="26"/>
  <c r="AB11" i="26"/>
  <c r="AC11" i="26"/>
  <c r="AD11" i="26"/>
  <c r="AE11" i="26"/>
  <c r="AJ11" i="26"/>
  <c r="AK11" i="26"/>
  <c r="Z24" i="26"/>
  <c r="AL24" i="26"/>
  <c r="AA24" i="26"/>
  <c r="AM24" i="26"/>
  <c r="AN24" i="26"/>
  <c r="AO24" i="26"/>
  <c r="AH24" i="26"/>
  <c r="AI24" i="26"/>
  <c r="AF24" i="26"/>
  <c r="AG24" i="26"/>
  <c r="Z34" i="26"/>
  <c r="AL34" i="26"/>
  <c r="AA34" i="26"/>
  <c r="AM34" i="26"/>
  <c r="AN34" i="26"/>
  <c r="AO34" i="26"/>
  <c r="AH34" i="26"/>
  <c r="AI34" i="26"/>
  <c r="AF34" i="26"/>
  <c r="AG34" i="26"/>
  <c r="AB42" i="26"/>
  <c r="AC42" i="26"/>
  <c r="AD42" i="26"/>
  <c r="AE42" i="26"/>
  <c r="AK42" i="26"/>
  <c r="AJ42" i="26"/>
  <c r="AF19" i="26"/>
  <c r="AG19" i="26"/>
  <c r="AH19" i="26"/>
  <c r="AI19" i="26"/>
  <c r="Z19" i="26"/>
  <c r="AL19" i="26"/>
  <c r="AA19" i="26"/>
  <c r="AM19" i="26"/>
  <c r="AN19" i="26"/>
  <c r="AO19" i="26"/>
  <c r="AJ6" i="26"/>
  <c r="AK6" i="26"/>
  <c r="AB6" i="26"/>
  <c r="AC6" i="26"/>
  <c r="AD6" i="26"/>
  <c r="AE6" i="26"/>
  <c r="C19" i="26"/>
  <c r="AJ19" i="26"/>
  <c r="AK19" i="26"/>
  <c r="AD19" i="26"/>
  <c r="AE19" i="26"/>
  <c r="AB19" i="26"/>
  <c r="AC19" i="26"/>
  <c r="AJ24" i="26"/>
  <c r="AK24" i="26"/>
  <c r="AB24" i="26"/>
  <c r="AC24" i="26"/>
  <c r="AD24" i="26"/>
  <c r="AE24" i="26"/>
  <c r="AF29" i="26"/>
  <c r="AG29" i="26"/>
  <c r="AH29" i="26"/>
  <c r="AI29" i="26"/>
  <c r="Z29" i="26"/>
  <c r="AL29" i="26"/>
  <c r="AA29" i="26"/>
  <c r="AM29" i="26"/>
  <c r="AN29" i="26"/>
  <c r="AO29" i="26"/>
  <c r="AJ34" i="26"/>
  <c r="AK34" i="26"/>
  <c r="AB34" i="26"/>
  <c r="AC34" i="26"/>
  <c r="AD34" i="26"/>
  <c r="AE34" i="26"/>
  <c r="C37" i="26"/>
  <c r="AN39" i="26"/>
  <c r="AO39" i="26"/>
  <c r="AF39" i="26"/>
  <c r="AG39" i="26"/>
  <c r="AH39" i="26"/>
  <c r="AI39" i="26"/>
  <c r="Z39" i="26"/>
  <c r="AL39" i="26"/>
  <c r="AA39" i="26"/>
  <c r="AM39" i="26"/>
  <c r="AB39" i="26"/>
  <c r="AC39" i="26"/>
  <c r="AD39" i="26"/>
  <c r="AE39" i="26"/>
  <c r="AJ39" i="26"/>
  <c r="AK39" i="26"/>
  <c r="AB8" i="26"/>
  <c r="AC8" i="26"/>
  <c r="AD8" i="26"/>
  <c r="AE8" i="26"/>
  <c r="AJ8" i="26"/>
  <c r="AK8" i="26"/>
  <c r="C13" i="26"/>
  <c r="AJ13" i="26"/>
  <c r="AK13" i="26"/>
  <c r="AD13" i="26"/>
  <c r="AE13" i="26"/>
  <c r="AB13" i="26"/>
  <c r="AC13" i="26"/>
  <c r="AJ16" i="26"/>
  <c r="AK16" i="26"/>
  <c r="AD16" i="26"/>
  <c r="AE16" i="26"/>
  <c r="AB16" i="26"/>
  <c r="AC16" i="26"/>
  <c r="Z21" i="26"/>
  <c r="AL21" i="26"/>
  <c r="AA21" i="26"/>
  <c r="AM21" i="26"/>
  <c r="AN21" i="26"/>
  <c r="AO21" i="26"/>
  <c r="AH21" i="26"/>
  <c r="AI21" i="26"/>
  <c r="AF21" i="26"/>
  <c r="AG21" i="26"/>
  <c r="AB26" i="26"/>
  <c r="AJ26" i="26"/>
  <c r="AK26" i="26"/>
  <c r="AD26" i="26"/>
  <c r="AE26" i="26"/>
  <c r="AC26" i="26"/>
  <c r="Z31" i="26"/>
  <c r="AL31" i="26"/>
  <c r="AA31" i="26"/>
  <c r="AM31" i="26"/>
  <c r="AN31" i="26"/>
  <c r="AO31" i="26"/>
  <c r="AH31" i="26"/>
  <c r="AI31" i="26"/>
  <c r="AF31" i="26"/>
  <c r="AG31" i="26"/>
  <c r="AN36" i="26"/>
  <c r="AO36" i="26"/>
  <c r="AF36" i="26"/>
  <c r="AG36" i="26"/>
  <c r="AH36" i="26"/>
  <c r="AI36" i="26"/>
  <c r="Z36" i="26"/>
  <c r="AL36" i="26"/>
  <c r="AA36" i="26"/>
  <c r="AM36" i="26"/>
  <c r="AJ21" i="26"/>
  <c r="AK21" i="26"/>
  <c r="AB21" i="26"/>
  <c r="AC21" i="26"/>
  <c r="AD21" i="26"/>
  <c r="AE21" i="26"/>
  <c r="AF41" i="26"/>
  <c r="AG41" i="26"/>
  <c r="AH41" i="26"/>
  <c r="AI41" i="26"/>
  <c r="Z41" i="26"/>
  <c r="AL41" i="26"/>
  <c r="AA41" i="26"/>
  <c r="AM41" i="26"/>
  <c r="AN41" i="26"/>
  <c r="AO41" i="26"/>
  <c r="C8" i="26"/>
  <c r="AJ10" i="26"/>
  <c r="AK10" i="26"/>
  <c r="AD10" i="26"/>
  <c r="AE10" i="26"/>
  <c r="AB10" i="26"/>
  <c r="AC10" i="26"/>
  <c r="Z18" i="26"/>
  <c r="AL18" i="26"/>
  <c r="AA18" i="26"/>
  <c r="AM18" i="26"/>
  <c r="AN18" i="26"/>
  <c r="AO18" i="26"/>
  <c r="AH18" i="26"/>
  <c r="AI18" i="26"/>
  <c r="AF18" i="26"/>
  <c r="AG18" i="26"/>
  <c r="AN23" i="26"/>
  <c r="AO23" i="26"/>
  <c r="AF23" i="26"/>
  <c r="AG23" i="26"/>
  <c r="AH23" i="26"/>
  <c r="AI23" i="26"/>
  <c r="Z23" i="26"/>
  <c r="AL23" i="26"/>
  <c r="AA23" i="26"/>
  <c r="AM23" i="26"/>
  <c r="Z28" i="26"/>
  <c r="AL28" i="26"/>
  <c r="AA28" i="26"/>
  <c r="AM28" i="26"/>
  <c r="AN28" i="26"/>
  <c r="AO28" i="26"/>
  <c r="AH28" i="26"/>
  <c r="AI28" i="26"/>
  <c r="AF28" i="26"/>
  <c r="AG28" i="26"/>
  <c r="C33" i="26"/>
  <c r="AN33" i="26"/>
  <c r="AO33" i="26"/>
  <c r="AF33" i="26"/>
  <c r="AG33" i="26"/>
  <c r="AH33" i="26"/>
  <c r="AI33" i="26"/>
  <c r="Z33" i="26"/>
  <c r="AL33" i="26"/>
  <c r="AA33" i="26"/>
  <c r="AM33" i="26"/>
  <c r="AF38" i="26"/>
  <c r="AG38" i="26"/>
  <c r="AH38" i="26"/>
  <c r="AI38" i="26"/>
  <c r="Z38" i="26"/>
  <c r="AL38" i="26"/>
  <c r="AA38" i="26"/>
  <c r="AM38" i="26"/>
  <c r="AN38" i="26"/>
  <c r="AO38" i="26"/>
  <c r="AJ41" i="26"/>
  <c r="AK41" i="26"/>
  <c r="AD41" i="26"/>
  <c r="AE41" i="26"/>
  <c r="AB41" i="26"/>
  <c r="AC41" i="26"/>
  <c r="AF16" i="26"/>
  <c r="AG16" i="26"/>
  <c r="AH16" i="26"/>
  <c r="AI16" i="26"/>
  <c r="Z16" i="26"/>
  <c r="AL16" i="26"/>
  <c r="AA16" i="26"/>
  <c r="AM16" i="26"/>
  <c r="AN16" i="26"/>
  <c r="AO16" i="26"/>
  <c r="AJ29" i="26"/>
  <c r="AK29" i="26"/>
  <c r="AD29" i="26"/>
  <c r="AE29" i="26"/>
  <c r="AB29" i="26"/>
  <c r="AC29" i="26"/>
  <c r="C10" i="26"/>
  <c r="AF10" i="26"/>
  <c r="AG10" i="26"/>
  <c r="AH10" i="26"/>
  <c r="AI10" i="26"/>
  <c r="Z10" i="26"/>
  <c r="AL10" i="26"/>
  <c r="AA10" i="26"/>
  <c r="AM10" i="26"/>
  <c r="AN10" i="26"/>
  <c r="AO10" i="26"/>
  <c r="AJ31" i="26"/>
  <c r="AK31" i="26"/>
  <c r="AB31" i="26"/>
  <c r="AC31" i="26"/>
  <c r="AD31" i="26"/>
  <c r="AE31" i="26"/>
  <c r="Z15" i="26"/>
  <c r="AL15" i="26"/>
  <c r="AA15" i="26"/>
  <c r="AM15" i="26"/>
  <c r="AN15" i="26"/>
  <c r="AO15" i="26"/>
  <c r="AH15" i="26"/>
  <c r="AI15" i="26"/>
  <c r="AF15" i="26"/>
  <c r="AG15" i="26"/>
  <c r="AJ18" i="26"/>
  <c r="AK18" i="26"/>
  <c r="AB18" i="26"/>
  <c r="AC18" i="26"/>
  <c r="AD18" i="26"/>
  <c r="AE18" i="26"/>
  <c r="AB23" i="26"/>
  <c r="AC23" i="26"/>
  <c r="AD23" i="26"/>
  <c r="AE23" i="26"/>
  <c r="AJ23" i="26"/>
  <c r="AK23" i="26"/>
  <c r="AJ28" i="26"/>
  <c r="AK28" i="26"/>
  <c r="AB28" i="26"/>
  <c r="AC28" i="26"/>
  <c r="AD28" i="26"/>
  <c r="AE28" i="26"/>
  <c r="C31" i="26"/>
  <c r="AB33" i="26"/>
  <c r="AC33" i="26"/>
  <c r="AD33" i="26"/>
  <c r="AE33" i="26"/>
  <c r="AK33" i="26"/>
  <c r="AJ33" i="26"/>
  <c r="AJ38" i="26"/>
  <c r="AK38" i="26"/>
  <c r="AD38" i="26"/>
  <c r="AE38" i="26"/>
  <c r="AB38" i="26"/>
  <c r="AC38" i="26"/>
  <c r="Z43" i="26"/>
  <c r="AL43" i="26"/>
  <c r="AA43" i="26"/>
  <c r="AM43" i="26"/>
  <c r="AN43" i="26"/>
  <c r="AO43" i="26"/>
  <c r="AH43" i="26"/>
  <c r="AI43" i="26"/>
  <c r="AF43" i="26"/>
  <c r="AG43" i="26"/>
  <c r="AJ5" i="26"/>
  <c r="AK5" i="26"/>
  <c r="AD5" i="26"/>
  <c r="AE5" i="26"/>
  <c r="AB5" i="26"/>
  <c r="AC5" i="26"/>
  <c r="C7" i="26"/>
  <c r="AF7" i="26"/>
  <c r="AG7" i="26"/>
  <c r="AH7" i="26"/>
  <c r="AI7" i="26"/>
  <c r="Z7" i="26"/>
  <c r="AL7" i="26"/>
  <c r="AA7" i="26"/>
  <c r="AM7" i="26"/>
  <c r="AN7" i="26"/>
  <c r="AO7" i="26"/>
  <c r="Z12" i="26"/>
  <c r="AL12" i="26"/>
  <c r="AA12" i="26"/>
  <c r="AM12" i="26"/>
  <c r="AN12" i="26"/>
  <c r="AO12" i="26"/>
  <c r="AH12" i="26"/>
  <c r="AI12" i="26"/>
  <c r="AF12" i="26"/>
  <c r="AG12" i="26"/>
  <c r="AJ15" i="26"/>
  <c r="AK15" i="26"/>
  <c r="AB15" i="26"/>
  <c r="AC15" i="26"/>
  <c r="AD15" i="26"/>
  <c r="AE15" i="26"/>
  <c r="AN20" i="26"/>
  <c r="AO20" i="26"/>
  <c r="AF20" i="26"/>
  <c r="AG20" i="26"/>
  <c r="AH20" i="26"/>
  <c r="AI20" i="26"/>
  <c r="Z20" i="26"/>
  <c r="AL20" i="26"/>
  <c r="AA20" i="26"/>
  <c r="AM20" i="26"/>
  <c r="C25" i="26"/>
  <c r="AF25" i="26"/>
  <c r="AG25" i="26"/>
  <c r="AH25" i="26"/>
  <c r="AI25" i="26"/>
  <c r="Z25" i="26"/>
  <c r="AL25" i="26"/>
  <c r="AA25" i="26"/>
  <c r="AM25" i="26"/>
  <c r="AN25" i="26"/>
  <c r="AO25" i="26"/>
  <c r="AJ43" i="26"/>
  <c r="AK43" i="26"/>
  <c r="AB43" i="26"/>
  <c r="AC43" i="26"/>
  <c r="AD43" i="26"/>
  <c r="AE43" i="26"/>
  <c r="AF13" i="26"/>
  <c r="AG13" i="26"/>
  <c r="AH13" i="26"/>
  <c r="AI13" i="26"/>
  <c r="Z13" i="26"/>
  <c r="AL13" i="26"/>
  <c r="AA13" i="26"/>
  <c r="AM13" i="26"/>
  <c r="AN13" i="26"/>
  <c r="AO13" i="26"/>
  <c r="AB36" i="26"/>
  <c r="AC36" i="26"/>
  <c r="AD36" i="26"/>
  <c r="AE36" i="26"/>
  <c r="AJ36" i="26"/>
  <c r="AK36" i="26"/>
  <c r="AJ12" i="26"/>
  <c r="AK12" i="26"/>
  <c r="AB12" i="26"/>
  <c r="AC12" i="26"/>
  <c r="AD12" i="26"/>
  <c r="AE12" i="26"/>
  <c r="C20" i="26"/>
  <c r="AB20" i="26"/>
  <c r="AC20" i="26"/>
  <c r="AD20" i="26"/>
  <c r="AE20" i="26"/>
  <c r="AJ20" i="26"/>
  <c r="AK20" i="26"/>
  <c r="AJ25" i="26"/>
  <c r="AK25" i="26"/>
  <c r="AD25" i="26"/>
  <c r="AE25" i="26"/>
  <c r="AB25" i="26"/>
  <c r="AC25" i="26"/>
  <c r="AN30" i="26"/>
  <c r="AO30" i="26"/>
  <c r="AF30" i="26"/>
  <c r="AG30" i="26"/>
  <c r="AH30" i="26"/>
  <c r="AI30" i="26"/>
  <c r="Z30" i="26"/>
  <c r="AL30" i="26"/>
  <c r="AA30" i="26"/>
  <c r="AM30" i="26"/>
  <c r="AF35" i="26"/>
  <c r="AG35" i="26"/>
  <c r="AH35" i="26"/>
  <c r="AI35" i="26"/>
  <c r="Z35" i="26"/>
  <c r="AL35" i="26"/>
  <c r="AA35" i="26"/>
  <c r="AM35" i="26"/>
  <c r="AN35" i="26"/>
  <c r="AO35" i="26"/>
  <c r="C40" i="26"/>
  <c r="Z40" i="26"/>
  <c r="AL40" i="26"/>
  <c r="AA40" i="26"/>
  <c r="AM40" i="26"/>
  <c r="AN40" i="26"/>
  <c r="AO40" i="26"/>
  <c r="AH40" i="26"/>
  <c r="AI40" i="26"/>
  <c r="AF40" i="26"/>
  <c r="AG40" i="26"/>
  <c r="AN8" i="26"/>
  <c r="AO8" i="26"/>
  <c r="AF8" i="26"/>
  <c r="AG8" i="26"/>
  <c r="AH8" i="26"/>
  <c r="AI8" i="26"/>
  <c r="Z8" i="26"/>
  <c r="AL8" i="26"/>
  <c r="AA8" i="26"/>
  <c r="AM8" i="26"/>
  <c r="AJ7" i="26"/>
  <c r="AK7" i="26"/>
  <c r="AD7" i="26"/>
  <c r="AE7" i="26"/>
  <c r="AB7" i="26"/>
  <c r="AC7" i="26"/>
  <c r="Z9" i="26"/>
  <c r="AL9" i="26"/>
  <c r="AA9" i="26"/>
  <c r="AM9" i="26"/>
  <c r="AN9" i="26"/>
  <c r="AO9" i="26"/>
  <c r="AH9" i="26"/>
  <c r="AI9" i="26"/>
  <c r="AF9" i="26"/>
  <c r="AG9" i="26"/>
  <c r="AN17" i="26"/>
  <c r="AO17" i="26"/>
  <c r="AF17" i="26"/>
  <c r="AG17" i="26"/>
  <c r="AH17" i="26"/>
  <c r="AI17" i="26"/>
  <c r="Z17" i="26"/>
  <c r="AL17" i="26"/>
  <c r="AA17" i="26"/>
  <c r="AM17" i="26"/>
  <c r="AB30" i="26"/>
  <c r="AC30" i="26"/>
  <c r="AD30" i="26"/>
  <c r="AE30" i="26"/>
  <c r="AJ30" i="26"/>
  <c r="AK30" i="26"/>
  <c r="AJ35" i="26"/>
  <c r="AK35" i="26"/>
  <c r="AD35" i="26"/>
  <c r="AE35" i="26"/>
  <c r="AB35" i="26"/>
  <c r="AC35" i="26"/>
  <c r="AJ40" i="26"/>
  <c r="AK40" i="26"/>
  <c r="AB40" i="26"/>
  <c r="AC40" i="26"/>
  <c r="AD40" i="26"/>
  <c r="AE40" i="26"/>
  <c r="Z26" i="26"/>
  <c r="AF26" i="26"/>
  <c r="AG26" i="26"/>
  <c r="AH26" i="26"/>
  <c r="AI26" i="26"/>
  <c r="AL26" i="26"/>
  <c r="AM26" i="26"/>
  <c r="AA26" i="26"/>
  <c r="AN26" i="26"/>
  <c r="AO26" i="26"/>
  <c r="AJ9" i="26"/>
  <c r="AK9" i="26"/>
  <c r="AB9" i="26"/>
  <c r="AC9" i="26"/>
  <c r="AD9" i="26"/>
  <c r="AE9" i="26"/>
  <c r="AN14" i="26"/>
  <c r="AO14" i="26"/>
  <c r="AF14" i="26"/>
  <c r="AG14" i="26"/>
  <c r="AH14" i="26"/>
  <c r="AI14" i="26"/>
  <c r="Z14" i="26"/>
  <c r="AL14" i="26"/>
  <c r="AA14" i="26"/>
  <c r="AM14" i="26"/>
  <c r="AB17" i="26"/>
  <c r="AC17" i="26"/>
  <c r="AD17" i="26"/>
  <c r="AE17" i="26"/>
  <c r="AJ17" i="26"/>
  <c r="AK17" i="26"/>
  <c r="AF22" i="26"/>
  <c r="AG22" i="26"/>
  <c r="AH22" i="26"/>
  <c r="AI22" i="26"/>
  <c r="Z22" i="26"/>
  <c r="AL22" i="26"/>
  <c r="AA22" i="26"/>
  <c r="AM22" i="26"/>
  <c r="AN22" i="26"/>
  <c r="AO22" i="26"/>
  <c r="AN27" i="26"/>
  <c r="AO27" i="26"/>
  <c r="AF27" i="26"/>
  <c r="AG27" i="26"/>
  <c r="AH27" i="26"/>
  <c r="AI27" i="26"/>
  <c r="Z27" i="26"/>
  <c r="AL27" i="26"/>
  <c r="AA27" i="26"/>
  <c r="AM27" i="26"/>
  <c r="AF32" i="26"/>
  <c r="AG32" i="26"/>
  <c r="AH32" i="26"/>
  <c r="AI32" i="26"/>
  <c r="Z32" i="26"/>
  <c r="AL32" i="26"/>
  <c r="AA32" i="26"/>
  <c r="AM32" i="26"/>
  <c r="AN32" i="26"/>
  <c r="AO32" i="26"/>
  <c r="Z37" i="26"/>
  <c r="AL37" i="26"/>
  <c r="AA37" i="26"/>
  <c r="AM37" i="26"/>
  <c r="AN37" i="26"/>
  <c r="AO37" i="26"/>
  <c r="AH37" i="26"/>
  <c r="AI37" i="26"/>
  <c r="AF37" i="26"/>
  <c r="AG37" i="26"/>
  <c r="C6" i="26"/>
  <c r="AN11" i="26"/>
  <c r="AO11" i="26"/>
  <c r="AF11" i="26"/>
  <c r="AG11" i="26"/>
  <c r="AH11" i="26"/>
  <c r="AI11" i="26"/>
  <c r="Z11" i="26"/>
  <c r="AL11" i="26"/>
  <c r="AA11" i="26"/>
  <c r="AM11" i="26"/>
  <c r="AB14" i="26"/>
  <c r="AC14" i="26"/>
  <c r="AD14" i="26"/>
  <c r="AE14" i="26"/>
  <c r="AJ14" i="26"/>
  <c r="AK14" i="26"/>
  <c r="AJ22" i="26"/>
  <c r="AK22" i="26"/>
  <c r="AD22" i="26"/>
  <c r="AE22" i="26"/>
  <c r="AB22" i="26"/>
  <c r="AC22" i="26"/>
  <c r="AB27" i="26"/>
  <c r="AC27" i="26"/>
  <c r="AD27" i="26"/>
  <c r="AE27" i="26"/>
  <c r="AJ27" i="26"/>
  <c r="AK27" i="26"/>
  <c r="AJ32" i="26"/>
  <c r="AK32" i="26"/>
  <c r="AD32" i="26"/>
  <c r="AE32" i="26"/>
  <c r="AB32" i="26"/>
  <c r="AC32" i="26"/>
  <c r="AJ37" i="26"/>
  <c r="AK37" i="26"/>
  <c r="AB37" i="26"/>
  <c r="AC37" i="26"/>
  <c r="AD37" i="26"/>
  <c r="AE37" i="26"/>
  <c r="C42" i="26"/>
  <c r="AN42" i="26"/>
  <c r="AO42" i="26"/>
  <c r="AF42" i="26"/>
  <c r="AG42" i="26"/>
  <c r="AH42" i="26"/>
  <c r="AI42" i="26"/>
  <c r="Z42" i="26"/>
  <c r="AL42" i="26"/>
  <c r="AA42" i="26"/>
  <c r="AM42" i="26"/>
  <c r="AK4" i="26"/>
  <c r="AC4" i="26"/>
  <c r="AE4" i="26"/>
  <c r="AD4" i="26"/>
  <c r="AJ4" i="26"/>
  <c r="AB4" i="26"/>
  <c r="AO4" i="26"/>
  <c r="AG4" i="26"/>
  <c r="Z4" i="26"/>
  <c r="AN4" i="26"/>
  <c r="AF4" i="26"/>
  <c r="AH4" i="26"/>
  <c r="AM4" i="26"/>
  <c r="AI4" i="26"/>
  <c r="AA4" i="26"/>
  <c r="AL4" i="26"/>
  <c r="C4" i="26"/>
  <c r="C5" i="26"/>
  <c r="Z5" i="26"/>
  <c r="AH5" i="26"/>
  <c r="AL5" i="26"/>
  <c r="AN5" i="26"/>
  <c r="AO5" i="26"/>
  <c r="AA5" i="26"/>
  <c r="AI5" i="26"/>
  <c r="AM5" i="26"/>
  <c r="AF5" i="26"/>
  <c r="AG5" i="26"/>
  <c r="C22" i="26"/>
  <c r="C43" i="26"/>
  <c r="C11" i="26"/>
  <c r="C17" i="26"/>
  <c r="C24" i="26"/>
  <c r="C26" i="26"/>
  <c r="C28" i="26"/>
  <c r="C30" i="26"/>
  <c r="C32" i="26"/>
  <c r="C34" i="26"/>
  <c r="C36" i="26"/>
  <c r="C38" i="26"/>
  <c r="V43" i="17"/>
  <c r="T43" i="17"/>
  <c r="R43" i="17"/>
  <c r="P43" i="17"/>
  <c r="N43" i="17"/>
  <c r="L43" i="17"/>
  <c r="J43" i="17"/>
  <c r="H43" i="17"/>
  <c r="F43" i="17"/>
  <c r="D43" i="17"/>
  <c r="B43" i="17"/>
  <c r="V42" i="17"/>
  <c r="T42" i="17"/>
  <c r="R42" i="17"/>
  <c r="P42" i="17"/>
  <c r="N42" i="17"/>
  <c r="L42" i="17"/>
  <c r="J42" i="17"/>
  <c r="H42" i="17"/>
  <c r="F42" i="17"/>
  <c r="D42" i="17"/>
  <c r="B42" i="17"/>
  <c r="V41" i="17"/>
  <c r="T41" i="17"/>
  <c r="R41" i="17"/>
  <c r="P41" i="17"/>
  <c r="N41" i="17"/>
  <c r="L41" i="17"/>
  <c r="J41" i="17"/>
  <c r="H41" i="17"/>
  <c r="F41" i="17"/>
  <c r="D41" i="17"/>
  <c r="B41" i="17"/>
  <c r="V40" i="17"/>
  <c r="T40" i="17"/>
  <c r="R40" i="17"/>
  <c r="P40" i="17"/>
  <c r="N40" i="17"/>
  <c r="L40" i="17"/>
  <c r="J40" i="17"/>
  <c r="H40" i="17"/>
  <c r="F40" i="17"/>
  <c r="D40" i="17"/>
  <c r="B40" i="17"/>
  <c r="V39" i="17"/>
  <c r="T39" i="17"/>
  <c r="R39" i="17"/>
  <c r="P39" i="17"/>
  <c r="N39" i="17"/>
  <c r="L39" i="17"/>
  <c r="J39" i="17"/>
  <c r="H39" i="17"/>
  <c r="F39" i="17"/>
  <c r="D39" i="17"/>
  <c r="B39" i="17"/>
  <c r="V38" i="17"/>
  <c r="T38" i="17"/>
  <c r="R38" i="17"/>
  <c r="P38" i="17"/>
  <c r="N38" i="17"/>
  <c r="L38" i="17"/>
  <c r="J38" i="17"/>
  <c r="H38" i="17"/>
  <c r="F38" i="17"/>
  <c r="D38" i="17"/>
  <c r="B38" i="17"/>
  <c r="V37" i="17"/>
  <c r="T37" i="17"/>
  <c r="R37" i="17"/>
  <c r="P37" i="17"/>
  <c r="N37" i="17"/>
  <c r="L37" i="17"/>
  <c r="J37" i="17"/>
  <c r="H37" i="17"/>
  <c r="F37" i="17"/>
  <c r="D37" i="17"/>
  <c r="B37" i="17"/>
  <c r="V36" i="17"/>
  <c r="T36" i="17"/>
  <c r="R36" i="17"/>
  <c r="P36" i="17"/>
  <c r="N36" i="17"/>
  <c r="L36" i="17"/>
  <c r="J36" i="17"/>
  <c r="H36" i="17"/>
  <c r="F36" i="17"/>
  <c r="D36" i="17"/>
  <c r="B36" i="17"/>
  <c r="V35" i="17"/>
  <c r="T35" i="17"/>
  <c r="R35" i="17"/>
  <c r="P35" i="17"/>
  <c r="N35" i="17"/>
  <c r="L35" i="17"/>
  <c r="J35" i="17"/>
  <c r="H35" i="17"/>
  <c r="F35" i="17"/>
  <c r="D35" i="17"/>
  <c r="B35" i="17"/>
  <c r="V34" i="17"/>
  <c r="T34" i="17"/>
  <c r="R34" i="17"/>
  <c r="P34" i="17"/>
  <c r="N34" i="17"/>
  <c r="L34" i="17"/>
  <c r="J34" i="17"/>
  <c r="H34" i="17"/>
  <c r="F34" i="17"/>
  <c r="D34" i="17"/>
  <c r="B34" i="17"/>
  <c r="V33" i="17"/>
  <c r="T33" i="17"/>
  <c r="R33" i="17"/>
  <c r="P33" i="17"/>
  <c r="N33" i="17"/>
  <c r="C33" i="17" s="1"/>
  <c r="L33" i="17"/>
  <c r="J33" i="17"/>
  <c r="H33" i="17"/>
  <c r="F33" i="17"/>
  <c r="D33" i="17"/>
  <c r="B33" i="17"/>
  <c r="V32" i="17"/>
  <c r="T32" i="17"/>
  <c r="R32" i="17"/>
  <c r="P32" i="17"/>
  <c r="N32" i="17"/>
  <c r="L32" i="17"/>
  <c r="J32" i="17"/>
  <c r="H32" i="17"/>
  <c r="F32" i="17"/>
  <c r="D32" i="17"/>
  <c r="B32" i="17"/>
  <c r="V31" i="17"/>
  <c r="T31" i="17"/>
  <c r="R31" i="17"/>
  <c r="P31" i="17"/>
  <c r="N31" i="17"/>
  <c r="L31" i="17"/>
  <c r="J31" i="17"/>
  <c r="H31" i="17"/>
  <c r="F31" i="17"/>
  <c r="D31" i="17"/>
  <c r="B31" i="17"/>
  <c r="V30" i="17"/>
  <c r="T30" i="17"/>
  <c r="R30" i="17"/>
  <c r="P30" i="17"/>
  <c r="N30" i="17"/>
  <c r="L30" i="17"/>
  <c r="J30" i="17"/>
  <c r="H30" i="17"/>
  <c r="F30" i="17"/>
  <c r="D30" i="17"/>
  <c r="B30" i="17"/>
  <c r="V29" i="17"/>
  <c r="T29" i="17"/>
  <c r="R29" i="17"/>
  <c r="P29" i="17"/>
  <c r="N29" i="17"/>
  <c r="L29" i="17"/>
  <c r="J29" i="17"/>
  <c r="H29" i="17"/>
  <c r="F29" i="17"/>
  <c r="D29" i="17"/>
  <c r="B29" i="17"/>
  <c r="V28" i="17"/>
  <c r="T28" i="17"/>
  <c r="R28" i="17"/>
  <c r="P28" i="17"/>
  <c r="N28" i="17"/>
  <c r="L28" i="17"/>
  <c r="J28" i="17"/>
  <c r="H28" i="17"/>
  <c r="F28" i="17"/>
  <c r="D28" i="17"/>
  <c r="B28" i="17"/>
  <c r="V27" i="17"/>
  <c r="T27" i="17"/>
  <c r="R27" i="17"/>
  <c r="P27" i="17"/>
  <c r="N27" i="17"/>
  <c r="L27" i="17"/>
  <c r="J27" i="17"/>
  <c r="H27" i="17"/>
  <c r="F27" i="17"/>
  <c r="D27" i="17"/>
  <c r="B27" i="17"/>
  <c r="V26" i="17"/>
  <c r="T26" i="17"/>
  <c r="R26" i="17"/>
  <c r="P26" i="17"/>
  <c r="N26" i="17"/>
  <c r="L26" i="17"/>
  <c r="J26" i="17"/>
  <c r="H26" i="17"/>
  <c r="F26" i="17"/>
  <c r="D26" i="17"/>
  <c r="B26" i="17"/>
  <c r="V25" i="17"/>
  <c r="T25" i="17"/>
  <c r="R25" i="17"/>
  <c r="P25" i="17"/>
  <c r="N25" i="17"/>
  <c r="L25" i="17"/>
  <c r="J25" i="17"/>
  <c r="H25" i="17"/>
  <c r="F25" i="17"/>
  <c r="D25" i="17"/>
  <c r="B25" i="17"/>
  <c r="V24" i="17"/>
  <c r="T24" i="17"/>
  <c r="R24" i="17"/>
  <c r="P24" i="17"/>
  <c r="N24" i="17"/>
  <c r="L24" i="17"/>
  <c r="J24" i="17"/>
  <c r="H24" i="17"/>
  <c r="F24" i="17"/>
  <c r="D24" i="17"/>
  <c r="B24" i="17"/>
  <c r="V23" i="17"/>
  <c r="T23" i="17"/>
  <c r="R23" i="17"/>
  <c r="P23" i="17"/>
  <c r="N23" i="17"/>
  <c r="L23" i="17"/>
  <c r="J23" i="17"/>
  <c r="H23" i="17"/>
  <c r="F23" i="17"/>
  <c r="D23" i="17"/>
  <c r="B23" i="17"/>
  <c r="V22" i="17"/>
  <c r="T22" i="17"/>
  <c r="R22" i="17"/>
  <c r="P22" i="17"/>
  <c r="N22" i="17"/>
  <c r="L22" i="17"/>
  <c r="J22" i="17"/>
  <c r="H22" i="17"/>
  <c r="F22" i="17"/>
  <c r="D22" i="17"/>
  <c r="B22" i="17"/>
  <c r="V21" i="17"/>
  <c r="T21" i="17"/>
  <c r="R21" i="17"/>
  <c r="P21" i="17"/>
  <c r="N21" i="17"/>
  <c r="L21" i="17"/>
  <c r="J21" i="17"/>
  <c r="H21" i="17"/>
  <c r="F21" i="17"/>
  <c r="D21" i="17"/>
  <c r="B21" i="17"/>
  <c r="V20" i="17"/>
  <c r="T20" i="17"/>
  <c r="R20" i="17"/>
  <c r="P20" i="17"/>
  <c r="N20" i="17"/>
  <c r="L20" i="17"/>
  <c r="J20" i="17"/>
  <c r="H20" i="17"/>
  <c r="F20" i="17"/>
  <c r="D20" i="17"/>
  <c r="B20" i="17"/>
  <c r="V19" i="17"/>
  <c r="T19" i="17"/>
  <c r="R19" i="17"/>
  <c r="P19" i="17"/>
  <c r="N19" i="17"/>
  <c r="L19" i="17"/>
  <c r="J19" i="17"/>
  <c r="H19" i="17"/>
  <c r="F19" i="17"/>
  <c r="D19" i="17"/>
  <c r="B19" i="17"/>
  <c r="V18" i="17"/>
  <c r="T18" i="17"/>
  <c r="R18" i="17"/>
  <c r="P18" i="17"/>
  <c r="N18" i="17"/>
  <c r="L18" i="17"/>
  <c r="J18" i="17"/>
  <c r="H18" i="17"/>
  <c r="F18" i="17"/>
  <c r="D18" i="17"/>
  <c r="B18" i="17"/>
  <c r="V17" i="17"/>
  <c r="T17" i="17"/>
  <c r="R17" i="17"/>
  <c r="P17" i="17"/>
  <c r="N17" i="17"/>
  <c r="L17" i="17"/>
  <c r="J17" i="17"/>
  <c r="H17" i="17"/>
  <c r="F17" i="17"/>
  <c r="D17" i="17"/>
  <c r="B17" i="17"/>
  <c r="V16" i="17"/>
  <c r="T16" i="17"/>
  <c r="R16" i="17"/>
  <c r="P16" i="17"/>
  <c r="N16" i="17"/>
  <c r="L16" i="17"/>
  <c r="J16" i="17"/>
  <c r="H16" i="17"/>
  <c r="F16" i="17"/>
  <c r="D16" i="17"/>
  <c r="B16" i="17"/>
  <c r="V15" i="17"/>
  <c r="T15" i="17"/>
  <c r="R15" i="17"/>
  <c r="P15" i="17"/>
  <c r="N15" i="17"/>
  <c r="L15" i="17"/>
  <c r="J15" i="17"/>
  <c r="H15" i="17"/>
  <c r="F15" i="17"/>
  <c r="D15" i="17"/>
  <c r="B15" i="17"/>
  <c r="V14" i="17"/>
  <c r="T14" i="17"/>
  <c r="R14" i="17"/>
  <c r="P14" i="17"/>
  <c r="N14" i="17"/>
  <c r="L14" i="17"/>
  <c r="J14" i="17"/>
  <c r="H14" i="17"/>
  <c r="F14" i="17"/>
  <c r="D14" i="17"/>
  <c r="B14" i="17"/>
  <c r="V13" i="17"/>
  <c r="T13" i="17"/>
  <c r="R13" i="17"/>
  <c r="P13" i="17"/>
  <c r="N13" i="17"/>
  <c r="L13" i="17"/>
  <c r="J13" i="17"/>
  <c r="H13" i="17"/>
  <c r="F13" i="17"/>
  <c r="D13" i="17"/>
  <c r="B13" i="17"/>
  <c r="V12" i="17"/>
  <c r="T12" i="17"/>
  <c r="R12" i="17"/>
  <c r="P12" i="17"/>
  <c r="N12" i="17"/>
  <c r="L12" i="17"/>
  <c r="J12" i="17"/>
  <c r="H12" i="17"/>
  <c r="F12" i="17"/>
  <c r="D12" i="17"/>
  <c r="B12" i="17"/>
  <c r="V11" i="17"/>
  <c r="T11" i="17"/>
  <c r="R11" i="17"/>
  <c r="P11" i="17"/>
  <c r="N11" i="17"/>
  <c r="L11" i="17"/>
  <c r="J11" i="17"/>
  <c r="H11" i="17"/>
  <c r="F11" i="17"/>
  <c r="D11" i="17"/>
  <c r="B11" i="17"/>
  <c r="V10" i="17"/>
  <c r="T10" i="17"/>
  <c r="R10" i="17"/>
  <c r="P10" i="17"/>
  <c r="N10" i="17"/>
  <c r="L10" i="17"/>
  <c r="J10" i="17"/>
  <c r="H10" i="17"/>
  <c r="F10" i="17"/>
  <c r="D10" i="17"/>
  <c r="B10" i="17"/>
  <c r="V9" i="17"/>
  <c r="T9" i="17"/>
  <c r="R9" i="17"/>
  <c r="P9" i="17"/>
  <c r="N9" i="17"/>
  <c r="L9" i="17"/>
  <c r="J9" i="17"/>
  <c r="H9" i="17"/>
  <c r="F9" i="17"/>
  <c r="D9" i="17"/>
  <c r="B9" i="17"/>
  <c r="V8" i="17"/>
  <c r="T8" i="17"/>
  <c r="R8" i="17"/>
  <c r="P8" i="17"/>
  <c r="N8" i="17"/>
  <c r="L8" i="17"/>
  <c r="J8" i="17"/>
  <c r="H8" i="17"/>
  <c r="F8" i="17"/>
  <c r="D8" i="17"/>
  <c r="B8" i="17"/>
  <c r="V7" i="17"/>
  <c r="T7" i="17"/>
  <c r="R7" i="17"/>
  <c r="P7" i="17"/>
  <c r="N7" i="17"/>
  <c r="L7" i="17"/>
  <c r="J7" i="17"/>
  <c r="H7" i="17"/>
  <c r="F7" i="17"/>
  <c r="D7" i="17"/>
  <c r="B7" i="17"/>
  <c r="V6" i="17"/>
  <c r="T6" i="17"/>
  <c r="R6" i="17"/>
  <c r="P6" i="17"/>
  <c r="N6" i="17"/>
  <c r="L6" i="17"/>
  <c r="J6" i="17"/>
  <c r="H6" i="17"/>
  <c r="F6" i="17"/>
  <c r="D6" i="17"/>
  <c r="B6" i="17"/>
  <c r="V5" i="17"/>
  <c r="T5" i="17"/>
  <c r="R5" i="17"/>
  <c r="P5" i="17"/>
  <c r="N5" i="17"/>
  <c r="L5" i="17"/>
  <c r="J5" i="17"/>
  <c r="H5" i="17"/>
  <c r="F5" i="17"/>
  <c r="D5" i="17"/>
  <c r="B5" i="17"/>
  <c r="V4" i="17"/>
  <c r="T4" i="17"/>
  <c r="R4" i="17"/>
  <c r="P4" i="17"/>
  <c r="N4" i="17"/>
  <c r="L4" i="17"/>
  <c r="J4" i="17"/>
  <c r="H4" i="17"/>
  <c r="F4" i="17"/>
  <c r="D4" i="17"/>
  <c r="B4" i="17"/>
  <c r="C23" i="17" l="1"/>
  <c r="C27" i="17"/>
  <c r="C31" i="17"/>
  <c r="C36" i="17"/>
  <c r="AI9" i="17"/>
  <c r="AJ9" i="17"/>
  <c r="AK9" i="17"/>
  <c r="Z9" i="17"/>
  <c r="AL9" i="17"/>
  <c r="AA9" i="17"/>
  <c r="AM9" i="17"/>
  <c r="AB9" i="17"/>
  <c r="AN9" i="17"/>
  <c r="AC9" i="17"/>
  <c r="AO9" i="17"/>
  <c r="AE9" i="17"/>
  <c r="AG9" i="17"/>
  <c r="AD9" i="17"/>
  <c r="AF9" i="17"/>
  <c r="AH9" i="17"/>
  <c r="Z21" i="17"/>
  <c r="AL21" i="17"/>
  <c r="AA21" i="17"/>
  <c r="AM21" i="17"/>
  <c r="AB21" i="17"/>
  <c r="AN21" i="17"/>
  <c r="AC21" i="17"/>
  <c r="AO21" i="17"/>
  <c r="AD21" i="17"/>
  <c r="AE21" i="17"/>
  <c r="AF21" i="17"/>
  <c r="AG21" i="17"/>
  <c r="AJ21" i="17"/>
  <c r="AK21" i="17"/>
  <c r="AH21" i="17"/>
  <c r="AI21" i="17"/>
  <c r="AH37" i="17"/>
  <c r="AI37" i="17"/>
  <c r="AJ37" i="17"/>
  <c r="AK37" i="17"/>
  <c r="Z37" i="17"/>
  <c r="AL37" i="17"/>
  <c r="AA37" i="17"/>
  <c r="AM37" i="17"/>
  <c r="AB37" i="17"/>
  <c r="AN37" i="17"/>
  <c r="AC37" i="17"/>
  <c r="AO37" i="17"/>
  <c r="AF37" i="17"/>
  <c r="AG37" i="17"/>
  <c r="AD37" i="17"/>
  <c r="AE37" i="17"/>
  <c r="AE7" i="17"/>
  <c r="AF7" i="17"/>
  <c r="AG7" i="17"/>
  <c r="AH7" i="17"/>
  <c r="AI7" i="17"/>
  <c r="AJ7" i="17"/>
  <c r="AK7" i="17"/>
  <c r="AA7" i="17"/>
  <c r="AM7" i="17"/>
  <c r="AC7" i="17"/>
  <c r="AO7" i="17"/>
  <c r="Z7" i="17"/>
  <c r="AB7" i="17"/>
  <c r="AD7" i="17"/>
  <c r="AL7" i="17"/>
  <c r="AN7" i="17"/>
  <c r="C38" i="17"/>
  <c r="AA8" i="17"/>
  <c r="AM8" i="17"/>
  <c r="AB8" i="17"/>
  <c r="AN8" i="17"/>
  <c r="AC8" i="17"/>
  <c r="AO8" i="17"/>
  <c r="AD8" i="17"/>
  <c r="AE8" i="17"/>
  <c r="AF8" i="17"/>
  <c r="AG8" i="17"/>
  <c r="AI8" i="17"/>
  <c r="AK8" i="17"/>
  <c r="AJ8" i="17"/>
  <c r="AL8" i="17"/>
  <c r="Z8" i="17"/>
  <c r="AH8" i="17"/>
  <c r="C20" i="17"/>
  <c r="AD20" i="17"/>
  <c r="AE20" i="17"/>
  <c r="AF20" i="17"/>
  <c r="AG20" i="17"/>
  <c r="AH20" i="17"/>
  <c r="AI20" i="17"/>
  <c r="AJ20" i="17"/>
  <c r="AK20" i="17"/>
  <c r="AB20" i="17"/>
  <c r="AN20" i="17"/>
  <c r="AC20" i="17"/>
  <c r="AO20" i="17"/>
  <c r="AL20" i="17"/>
  <c r="AM20" i="17"/>
  <c r="Z20" i="17"/>
  <c r="AA20" i="17"/>
  <c r="Z36" i="17"/>
  <c r="AL36" i="17"/>
  <c r="AA36" i="17"/>
  <c r="AM36" i="17"/>
  <c r="AB36" i="17"/>
  <c r="AN36" i="17"/>
  <c r="AC36" i="17"/>
  <c r="AO36" i="17"/>
  <c r="AD36" i="17"/>
  <c r="AE36" i="17"/>
  <c r="AF36" i="17"/>
  <c r="AG36" i="17"/>
  <c r="AJ36" i="17"/>
  <c r="AK36" i="17"/>
  <c r="AH36" i="17"/>
  <c r="AI36" i="17"/>
  <c r="AD35" i="17"/>
  <c r="AE35" i="17"/>
  <c r="AF35" i="17"/>
  <c r="AG35" i="17"/>
  <c r="AH35" i="17"/>
  <c r="AI35" i="17"/>
  <c r="AJ35" i="17"/>
  <c r="AK35" i="17"/>
  <c r="AB35" i="17"/>
  <c r="AN35" i="17"/>
  <c r="AC35" i="17"/>
  <c r="AO35" i="17"/>
  <c r="Z35" i="17"/>
  <c r="AA35" i="17"/>
  <c r="AL35" i="17"/>
  <c r="AM35" i="17"/>
  <c r="C16" i="17"/>
  <c r="AE16" i="17"/>
  <c r="AF16" i="17"/>
  <c r="AG16" i="17"/>
  <c r="AH16" i="17"/>
  <c r="AI16" i="17"/>
  <c r="AJ16" i="17"/>
  <c r="AK16" i="17"/>
  <c r="AA16" i="17"/>
  <c r="AM16" i="17"/>
  <c r="AC16" i="17"/>
  <c r="AO16" i="17"/>
  <c r="Z16" i="17"/>
  <c r="AB16" i="17"/>
  <c r="AD16" i="17"/>
  <c r="AL16" i="17"/>
  <c r="AN16" i="17"/>
  <c r="Z30" i="17"/>
  <c r="AL30" i="17"/>
  <c r="AA30" i="17"/>
  <c r="AM30" i="17"/>
  <c r="AB30" i="17"/>
  <c r="AN30" i="17"/>
  <c r="AC30" i="17"/>
  <c r="AO30" i="17"/>
  <c r="AD30" i="17"/>
  <c r="AE30" i="17"/>
  <c r="AF30" i="17"/>
  <c r="AG30" i="17"/>
  <c r="AJ30" i="17"/>
  <c r="AK30" i="17"/>
  <c r="AH30" i="17"/>
  <c r="AI30" i="17"/>
  <c r="AH31" i="17"/>
  <c r="AI31" i="17"/>
  <c r="AJ31" i="17"/>
  <c r="AK31" i="17"/>
  <c r="Z31" i="17"/>
  <c r="AL31" i="17"/>
  <c r="AA31" i="17"/>
  <c r="AM31" i="17"/>
  <c r="AB31" i="17"/>
  <c r="AN31" i="17"/>
  <c r="AC31" i="17"/>
  <c r="AO31" i="17"/>
  <c r="AF31" i="17"/>
  <c r="AG31" i="17"/>
  <c r="AD31" i="17"/>
  <c r="AE31" i="17"/>
  <c r="C32" i="17"/>
  <c r="C15" i="17"/>
  <c r="AI15" i="17"/>
  <c r="AJ15" i="17"/>
  <c r="AK15" i="17"/>
  <c r="Z15" i="17"/>
  <c r="AL15" i="17"/>
  <c r="AA15" i="17"/>
  <c r="AM15" i="17"/>
  <c r="AB15" i="17"/>
  <c r="AN15" i="17"/>
  <c r="AC15" i="17"/>
  <c r="AO15" i="17"/>
  <c r="AE15" i="17"/>
  <c r="AG15" i="17"/>
  <c r="AD15" i="17"/>
  <c r="AF15" i="17"/>
  <c r="AH15" i="17"/>
  <c r="AD29" i="17"/>
  <c r="AE29" i="17"/>
  <c r="AF29" i="17"/>
  <c r="AG29" i="17"/>
  <c r="AH29" i="17"/>
  <c r="AI29" i="17"/>
  <c r="AJ29" i="17"/>
  <c r="AK29" i="17"/>
  <c r="AB29" i="17"/>
  <c r="AN29" i="17"/>
  <c r="AC29" i="17"/>
  <c r="AO29" i="17"/>
  <c r="AL29" i="17"/>
  <c r="AM29" i="17"/>
  <c r="AA29" i="17"/>
  <c r="Z29" i="17"/>
  <c r="AH43" i="17"/>
  <c r="AI43" i="17"/>
  <c r="AJ43" i="17"/>
  <c r="AK43" i="17"/>
  <c r="Z43" i="17"/>
  <c r="AL43" i="17"/>
  <c r="AA43" i="17"/>
  <c r="AM43" i="17"/>
  <c r="AB43" i="17"/>
  <c r="AN43" i="17"/>
  <c r="AC43" i="17"/>
  <c r="AO43" i="17"/>
  <c r="AF43" i="17"/>
  <c r="AG43" i="17"/>
  <c r="AD43" i="17"/>
  <c r="AE43" i="17"/>
  <c r="AA14" i="17"/>
  <c r="AM14" i="17"/>
  <c r="AB14" i="17"/>
  <c r="AN14" i="17"/>
  <c r="AC14" i="17"/>
  <c r="AO14" i="17"/>
  <c r="AD14" i="17"/>
  <c r="AE14" i="17"/>
  <c r="AF14" i="17"/>
  <c r="AG14" i="17"/>
  <c r="AI14" i="17"/>
  <c r="AK14" i="17"/>
  <c r="AJ14" i="17"/>
  <c r="AL14" i="17"/>
  <c r="Z14" i="17"/>
  <c r="AH14" i="17"/>
  <c r="AH28" i="17"/>
  <c r="AI28" i="17"/>
  <c r="AJ28" i="17"/>
  <c r="AK28" i="17"/>
  <c r="Z28" i="17"/>
  <c r="AL28" i="17"/>
  <c r="AA28" i="17"/>
  <c r="AM28" i="17"/>
  <c r="AB28" i="17"/>
  <c r="AN28" i="17"/>
  <c r="AC28" i="17"/>
  <c r="AO28" i="17"/>
  <c r="AF28" i="17"/>
  <c r="AG28" i="17"/>
  <c r="AD28" i="17"/>
  <c r="AE28" i="17"/>
  <c r="C30" i="17"/>
  <c r="Z42" i="17"/>
  <c r="AL42" i="17"/>
  <c r="AA42" i="17"/>
  <c r="AM42" i="17"/>
  <c r="AB42" i="17"/>
  <c r="AN42" i="17"/>
  <c r="AC42" i="17"/>
  <c r="AO42" i="17"/>
  <c r="AD42" i="17"/>
  <c r="AE42" i="17"/>
  <c r="AF42" i="17"/>
  <c r="AG42" i="17"/>
  <c r="AJ42" i="17"/>
  <c r="AK42" i="17"/>
  <c r="AH42" i="17"/>
  <c r="AI42" i="17"/>
  <c r="C43" i="17"/>
  <c r="AE13" i="17"/>
  <c r="AF13" i="17"/>
  <c r="AG13" i="17"/>
  <c r="AH13" i="17"/>
  <c r="AI13" i="17"/>
  <c r="AJ13" i="17"/>
  <c r="AK13" i="17"/>
  <c r="AA13" i="17"/>
  <c r="AM13" i="17"/>
  <c r="AC13" i="17"/>
  <c r="AO13" i="17"/>
  <c r="Z13" i="17"/>
  <c r="AB13" i="17"/>
  <c r="AD13" i="17"/>
  <c r="AL13" i="17"/>
  <c r="AN13" i="17"/>
  <c r="AD26" i="17"/>
  <c r="AE26" i="17"/>
  <c r="AF26" i="17"/>
  <c r="AG26" i="17"/>
  <c r="AH26" i="17"/>
  <c r="AI26" i="17"/>
  <c r="AJ26" i="17"/>
  <c r="AK26" i="17"/>
  <c r="AB26" i="17"/>
  <c r="AN26" i="17"/>
  <c r="AC26" i="17"/>
  <c r="AO26" i="17"/>
  <c r="Z26" i="17"/>
  <c r="AA26" i="17"/>
  <c r="AL26" i="17"/>
  <c r="AM26" i="17"/>
  <c r="Z27" i="17"/>
  <c r="AL27" i="17"/>
  <c r="AA27" i="17"/>
  <c r="AM27" i="17"/>
  <c r="AB27" i="17"/>
  <c r="AN27" i="17"/>
  <c r="AC27" i="17"/>
  <c r="AO27" i="17"/>
  <c r="AD27" i="17"/>
  <c r="AE27" i="17"/>
  <c r="AF27" i="17"/>
  <c r="AG27" i="17"/>
  <c r="AJ27" i="17"/>
  <c r="AK27" i="17"/>
  <c r="AH27" i="17"/>
  <c r="AI27" i="17"/>
  <c r="C28" i="17"/>
  <c r="AD41" i="17"/>
  <c r="AE41" i="17"/>
  <c r="AF41" i="17"/>
  <c r="AG41" i="17"/>
  <c r="AH41" i="17"/>
  <c r="AI41" i="17"/>
  <c r="AJ41" i="17"/>
  <c r="AK41" i="17"/>
  <c r="AB41" i="17"/>
  <c r="AN41" i="17"/>
  <c r="AC41" i="17"/>
  <c r="AO41" i="17"/>
  <c r="Z41" i="17"/>
  <c r="AA41" i="17"/>
  <c r="AL41" i="17"/>
  <c r="AM41" i="17"/>
  <c r="C42" i="17"/>
  <c r="Z18" i="17"/>
  <c r="AL18" i="17"/>
  <c r="AA18" i="17"/>
  <c r="AM18" i="17"/>
  <c r="AB18" i="17"/>
  <c r="AN18" i="17"/>
  <c r="AC18" i="17"/>
  <c r="AO18" i="17"/>
  <c r="AD18" i="17"/>
  <c r="AE18" i="17"/>
  <c r="AF18" i="17"/>
  <c r="AG18" i="17"/>
  <c r="AJ18" i="17"/>
  <c r="AK18" i="17"/>
  <c r="AH18" i="17"/>
  <c r="AI18" i="17"/>
  <c r="AD17" i="17"/>
  <c r="AE17" i="17"/>
  <c r="AF17" i="17"/>
  <c r="AG17" i="17"/>
  <c r="AH17" i="17"/>
  <c r="AI17" i="17"/>
  <c r="AJ17" i="17"/>
  <c r="AK17" i="17"/>
  <c r="AB17" i="17"/>
  <c r="AN17" i="17"/>
  <c r="AC17" i="17"/>
  <c r="AO17" i="17"/>
  <c r="Z17" i="17"/>
  <c r="AA17" i="17"/>
  <c r="AL17" i="17"/>
  <c r="AM17" i="17"/>
  <c r="C12" i="17"/>
  <c r="AI12" i="17"/>
  <c r="AJ12" i="17"/>
  <c r="AK12" i="17"/>
  <c r="Z12" i="17"/>
  <c r="AL12" i="17"/>
  <c r="AA12" i="17"/>
  <c r="AM12" i="17"/>
  <c r="AB12" i="17"/>
  <c r="AN12" i="17"/>
  <c r="AC12" i="17"/>
  <c r="AO12" i="17"/>
  <c r="AE12" i="17"/>
  <c r="AG12" i="17"/>
  <c r="AD12" i="17"/>
  <c r="AF12" i="17"/>
  <c r="AH12" i="17"/>
  <c r="AH25" i="17"/>
  <c r="AI25" i="17"/>
  <c r="AJ25" i="17"/>
  <c r="AK25" i="17"/>
  <c r="Z25" i="17"/>
  <c r="AL25" i="17"/>
  <c r="AA25" i="17"/>
  <c r="AM25" i="17"/>
  <c r="AB25" i="17"/>
  <c r="AN25" i="17"/>
  <c r="AC25" i="17"/>
  <c r="AO25" i="17"/>
  <c r="AF25" i="17"/>
  <c r="AG25" i="17"/>
  <c r="AD25" i="17"/>
  <c r="AE25" i="17"/>
  <c r="AH40" i="17"/>
  <c r="AI40" i="17"/>
  <c r="AJ40" i="17"/>
  <c r="AK40" i="17"/>
  <c r="Z40" i="17"/>
  <c r="AL40" i="17"/>
  <c r="AA40" i="17"/>
  <c r="AM40" i="17"/>
  <c r="AB40" i="17"/>
  <c r="AN40" i="17"/>
  <c r="AC40" i="17"/>
  <c r="AO40" i="17"/>
  <c r="AF40" i="17"/>
  <c r="AG40" i="17"/>
  <c r="AD40" i="17"/>
  <c r="AE40" i="17"/>
  <c r="C11" i="17"/>
  <c r="AA11" i="17"/>
  <c r="AM11" i="17"/>
  <c r="AB11" i="17"/>
  <c r="AN11" i="17"/>
  <c r="AC11" i="17"/>
  <c r="AO11" i="17"/>
  <c r="AD11" i="17"/>
  <c r="AE11" i="17"/>
  <c r="AF11" i="17"/>
  <c r="AG11" i="17"/>
  <c r="AI11" i="17"/>
  <c r="AK11" i="17"/>
  <c r="AJ11" i="17"/>
  <c r="AL11" i="17"/>
  <c r="Z11" i="17"/>
  <c r="AH11" i="17"/>
  <c r="Z24" i="17"/>
  <c r="AL24" i="17"/>
  <c r="AA24" i="17"/>
  <c r="AM24" i="17"/>
  <c r="AB24" i="17"/>
  <c r="AN24" i="17"/>
  <c r="AC24" i="17"/>
  <c r="AO24" i="17"/>
  <c r="AD24" i="17"/>
  <c r="AE24" i="17"/>
  <c r="AF24" i="17"/>
  <c r="AG24" i="17"/>
  <c r="AJ24" i="17"/>
  <c r="AK24" i="17"/>
  <c r="AH24" i="17"/>
  <c r="AI24" i="17"/>
  <c r="C25" i="17"/>
  <c r="C26" i="17"/>
  <c r="Z39" i="17"/>
  <c r="AL39" i="17"/>
  <c r="AA39" i="17"/>
  <c r="AM39" i="17"/>
  <c r="AB39" i="17"/>
  <c r="AN39" i="17"/>
  <c r="AC39" i="17"/>
  <c r="AO39" i="17"/>
  <c r="AD39" i="17"/>
  <c r="AE39" i="17"/>
  <c r="AF39" i="17"/>
  <c r="AG39" i="17"/>
  <c r="AJ39" i="17"/>
  <c r="AK39" i="17"/>
  <c r="AH39" i="17"/>
  <c r="AI39" i="17"/>
  <c r="C40" i="17"/>
  <c r="AH19" i="17"/>
  <c r="AI19" i="17"/>
  <c r="AJ19" i="17"/>
  <c r="AK19" i="17"/>
  <c r="Z19" i="17"/>
  <c r="AL19" i="17"/>
  <c r="AA19" i="17"/>
  <c r="AM19" i="17"/>
  <c r="AB19" i="17"/>
  <c r="AN19" i="17"/>
  <c r="AC19" i="17"/>
  <c r="AO19" i="17"/>
  <c r="AF19" i="17"/>
  <c r="AG19" i="17"/>
  <c r="AD19" i="17"/>
  <c r="AE19" i="17"/>
  <c r="C6" i="17"/>
  <c r="AI6" i="17"/>
  <c r="AJ6" i="17"/>
  <c r="AK6" i="17"/>
  <c r="Z6" i="17"/>
  <c r="AL6" i="17"/>
  <c r="AA6" i="17"/>
  <c r="AM6" i="17"/>
  <c r="AB6" i="17"/>
  <c r="AN6" i="17"/>
  <c r="AC6" i="17"/>
  <c r="AO6" i="17"/>
  <c r="AE6" i="17"/>
  <c r="AG6" i="17"/>
  <c r="AD6" i="17"/>
  <c r="AF6" i="17"/>
  <c r="AH6" i="17"/>
  <c r="AH34" i="17"/>
  <c r="AI34" i="17"/>
  <c r="AJ34" i="17"/>
  <c r="AK34" i="17"/>
  <c r="Z34" i="17"/>
  <c r="AL34" i="17"/>
  <c r="AA34" i="17"/>
  <c r="AM34" i="17"/>
  <c r="AB34" i="17"/>
  <c r="AN34" i="17"/>
  <c r="AC34" i="17"/>
  <c r="AO34" i="17"/>
  <c r="AF34" i="17"/>
  <c r="AG34" i="17"/>
  <c r="AD34" i="17"/>
  <c r="AE34" i="17"/>
  <c r="AD32" i="17"/>
  <c r="AE32" i="17"/>
  <c r="AF32" i="17"/>
  <c r="AG32" i="17"/>
  <c r="AH32" i="17"/>
  <c r="AI32" i="17"/>
  <c r="AJ32" i="17"/>
  <c r="AK32" i="17"/>
  <c r="AB32" i="17"/>
  <c r="AN32" i="17"/>
  <c r="AC32" i="17"/>
  <c r="AO32" i="17"/>
  <c r="Z32" i="17"/>
  <c r="AA32" i="17"/>
  <c r="AL32" i="17"/>
  <c r="AM32" i="17"/>
  <c r="Z33" i="17"/>
  <c r="AL33" i="17"/>
  <c r="AA33" i="17"/>
  <c r="AM33" i="17"/>
  <c r="AB33" i="17"/>
  <c r="AN33" i="17"/>
  <c r="AC33" i="17"/>
  <c r="AO33" i="17"/>
  <c r="AD33" i="17"/>
  <c r="AE33" i="17"/>
  <c r="AF33" i="17"/>
  <c r="AG33" i="17"/>
  <c r="AJ33" i="17"/>
  <c r="AK33" i="17"/>
  <c r="AH33" i="17"/>
  <c r="AI33" i="17"/>
  <c r="C34" i="17"/>
  <c r="AE10" i="17"/>
  <c r="AF10" i="17"/>
  <c r="AG10" i="17"/>
  <c r="AH10" i="17"/>
  <c r="AI10" i="17"/>
  <c r="AJ10" i="17"/>
  <c r="AK10" i="17"/>
  <c r="AA10" i="17"/>
  <c r="AM10" i="17"/>
  <c r="AC10" i="17"/>
  <c r="AO10" i="17"/>
  <c r="Z10" i="17"/>
  <c r="AB10" i="17"/>
  <c r="AD10" i="17"/>
  <c r="AL10" i="17"/>
  <c r="AN10" i="17"/>
  <c r="AH22" i="17"/>
  <c r="AI22" i="17"/>
  <c r="AJ22" i="17"/>
  <c r="AK22" i="17"/>
  <c r="Z22" i="17"/>
  <c r="AL22" i="17"/>
  <c r="AA22" i="17"/>
  <c r="AM22" i="17"/>
  <c r="AB22" i="17"/>
  <c r="AN22" i="17"/>
  <c r="AC22" i="17"/>
  <c r="AO22" i="17"/>
  <c r="AF22" i="17"/>
  <c r="AG22" i="17"/>
  <c r="AD22" i="17"/>
  <c r="AE22" i="17"/>
  <c r="AD23" i="17"/>
  <c r="AE23" i="17"/>
  <c r="AF23" i="17"/>
  <c r="AG23" i="17"/>
  <c r="AH23" i="17"/>
  <c r="AI23" i="17"/>
  <c r="AJ23" i="17"/>
  <c r="AK23" i="17"/>
  <c r="AB23" i="17"/>
  <c r="AN23" i="17"/>
  <c r="AC23" i="17"/>
  <c r="AO23" i="17"/>
  <c r="Z23" i="17"/>
  <c r="AA23" i="17"/>
  <c r="AL23" i="17"/>
  <c r="AM23" i="17"/>
  <c r="C24" i="17"/>
  <c r="AD38" i="17"/>
  <c r="AE38" i="17"/>
  <c r="AF38" i="17"/>
  <c r="AG38" i="17"/>
  <c r="AH38" i="17"/>
  <c r="AI38" i="17"/>
  <c r="AJ38" i="17"/>
  <c r="AK38" i="17"/>
  <c r="AB38" i="17"/>
  <c r="AN38" i="17"/>
  <c r="AC38" i="17"/>
  <c r="AO38" i="17"/>
  <c r="AL38" i="17"/>
  <c r="AM38" i="17"/>
  <c r="Z38" i="17"/>
  <c r="AA38" i="17"/>
  <c r="AM4" i="17"/>
  <c r="AI4" i="17"/>
  <c r="AE4" i="17"/>
  <c r="AA4" i="17"/>
  <c r="AO4" i="17"/>
  <c r="AC4" i="17"/>
  <c r="AL4" i="17"/>
  <c r="AH4" i="17"/>
  <c r="AD4" i="17"/>
  <c r="Z4" i="17"/>
  <c r="AK4" i="17"/>
  <c r="AG4" i="17"/>
  <c r="AN4" i="17"/>
  <c r="AJ4" i="17"/>
  <c r="AF4" i="17"/>
  <c r="AB4" i="17"/>
  <c r="AA5" i="17"/>
  <c r="AE5" i="17"/>
  <c r="AI5" i="17"/>
  <c r="AM5" i="17"/>
  <c r="AB5" i="17"/>
  <c r="AF5" i="17"/>
  <c r="AJ5" i="17"/>
  <c r="AN5" i="17"/>
  <c r="AC5" i="17"/>
  <c r="AG5" i="17"/>
  <c r="AK5" i="17"/>
  <c r="AO5" i="17"/>
  <c r="Z5" i="17"/>
  <c r="AD5" i="17"/>
  <c r="AH5" i="17"/>
  <c r="AL5" i="17"/>
  <c r="C5" i="17"/>
  <c r="C29" i="17"/>
  <c r="C4" i="17"/>
  <c r="C8" i="17"/>
  <c r="C10" i="17"/>
  <c r="C14" i="17"/>
  <c r="C7" i="17"/>
  <c r="C9" i="17"/>
  <c r="C13" i="17"/>
  <c r="C18" i="17"/>
  <c r="C19" i="17"/>
  <c r="C22" i="17"/>
  <c r="C17" i="17"/>
  <c r="C21" i="17"/>
  <c r="C37" i="17"/>
  <c r="C41" i="17"/>
  <c r="C35" i="17"/>
  <c r="C39" i="17"/>
  <c r="J43" i="14"/>
  <c r="H43" i="14"/>
  <c r="F43" i="14"/>
  <c r="D43" i="14"/>
  <c r="C43" i="14"/>
  <c r="B43" i="14"/>
  <c r="J42" i="14"/>
  <c r="H42" i="14"/>
  <c r="F42" i="14"/>
  <c r="D42" i="14"/>
  <c r="B42" i="14"/>
  <c r="J41" i="14"/>
  <c r="H41" i="14"/>
  <c r="F41" i="14"/>
  <c r="D41" i="14"/>
  <c r="B41" i="14"/>
  <c r="J40" i="14"/>
  <c r="H40" i="14"/>
  <c r="F40" i="14"/>
  <c r="D40" i="14"/>
  <c r="B40" i="14"/>
  <c r="J39" i="14"/>
  <c r="H39" i="14"/>
  <c r="C39" i="14" s="1"/>
  <c r="F39" i="14"/>
  <c r="D39" i="14"/>
  <c r="B39" i="14"/>
  <c r="J38" i="14"/>
  <c r="H38" i="14"/>
  <c r="F38" i="14"/>
  <c r="D38" i="14"/>
  <c r="B38" i="14"/>
  <c r="J37" i="14"/>
  <c r="H37" i="14"/>
  <c r="F37" i="14"/>
  <c r="D37" i="14"/>
  <c r="B37" i="14"/>
  <c r="J36" i="14"/>
  <c r="H36" i="14"/>
  <c r="F36" i="14"/>
  <c r="D36" i="14"/>
  <c r="B36" i="14"/>
  <c r="J35" i="14"/>
  <c r="H35" i="14"/>
  <c r="F35" i="14"/>
  <c r="D35" i="14"/>
  <c r="B35" i="14"/>
  <c r="J34" i="14"/>
  <c r="H34" i="14"/>
  <c r="F34" i="14"/>
  <c r="D34" i="14"/>
  <c r="B34" i="14"/>
  <c r="J33" i="14"/>
  <c r="H33" i="14"/>
  <c r="F33" i="14"/>
  <c r="D33" i="14"/>
  <c r="B33" i="14"/>
  <c r="J32" i="14"/>
  <c r="H32" i="14"/>
  <c r="F32" i="14"/>
  <c r="D32" i="14"/>
  <c r="B32" i="14"/>
  <c r="J31" i="14"/>
  <c r="H31" i="14"/>
  <c r="F31" i="14"/>
  <c r="D31" i="14"/>
  <c r="B31" i="14"/>
  <c r="J30" i="14"/>
  <c r="H30" i="14"/>
  <c r="F30" i="14"/>
  <c r="D30" i="14"/>
  <c r="B30" i="14"/>
  <c r="J29" i="14"/>
  <c r="H29" i="14"/>
  <c r="F29" i="14"/>
  <c r="D29" i="14"/>
  <c r="C29" i="14"/>
  <c r="B29" i="14"/>
  <c r="J28" i="14"/>
  <c r="H28" i="14"/>
  <c r="F28" i="14"/>
  <c r="D28" i="14"/>
  <c r="B28" i="14"/>
  <c r="J27" i="14"/>
  <c r="H27" i="14"/>
  <c r="F27" i="14"/>
  <c r="D27" i="14"/>
  <c r="B27" i="14"/>
  <c r="J26" i="14"/>
  <c r="H26" i="14"/>
  <c r="F26" i="14"/>
  <c r="D26" i="14"/>
  <c r="B26" i="14"/>
  <c r="J25" i="14"/>
  <c r="H25" i="14"/>
  <c r="F25" i="14"/>
  <c r="D25" i="14"/>
  <c r="B25" i="14"/>
  <c r="J24" i="14"/>
  <c r="H24" i="14"/>
  <c r="F24" i="14"/>
  <c r="D24" i="14"/>
  <c r="B24" i="14"/>
  <c r="J23" i="14"/>
  <c r="H23" i="14"/>
  <c r="F23" i="14"/>
  <c r="D23" i="14"/>
  <c r="C23" i="14" s="1"/>
  <c r="B23" i="14"/>
  <c r="J22" i="14"/>
  <c r="H22" i="14"/>
  <c r="F22" i="14"/>
  <c r="D22" i="14"/>
  <c r="B22" i="14"/>
  <c r="J21" i="14"/>
  <c r="H21" i="14"/>
  <c r="F21" i="14"/>
  <c r="D21" i="14"/>
  <c r="B21" i="14"/>
  <c r="J20" i="14"/>
  <c r="H20" i="14"/>
  <c r="F20" i="14"/>
  <c r="D20" i="14"/>
  <c r="B20" i="14"/>
  <c r="J19" i="14"/>
  <c r="H19" i="14"/>
  <c r="F19" i="14"/>
  <c r="D19" i="14"/>
  <c r="B19" i="14"/>
  <c r="J18" i="14"/>
  <c r="H18" i="14"/>
  <c r="F18" i="14"/>
  <c r="D18" i="14"/>
  <c r="B18" i="14"/>
  <c r="J17" i="14"/>
  <c r="H17" i="14"/>
  <c r="F17" i="14"/>
  <c r="D17" i="14"/>
  <c r="B17" i="14"/>
  <c r="J16" i="14"/>
  <c r="H16" i="14"/>
  <c r="F16" i="14"/>
  <c r="D16" i="14"/>
  <c r="C16" i="14" s="1"/>
  <c r="B16" i="14"/>
  <c r="J15" i="14"/>
  <c r="H15" i="14"/>
  <c r="F15" i="14"/>
  <c r="D15" i="14"/>
  <c r="B15" i="14"/>
  <c r="J14" i="14"/>
  <c r="H14" i="14"/>
  <c r="F14" i="14"/>
  <c r="D14" i="14"/>
  <c r="C14" i="14" s="1"/>
  <c r="B14" i="14"/>
  <c r="J13" i="14"/>
  <c r="H13" i="14"/>
  <c r="F13" i="14"/>
  <c r="D13" i="14"/>
  <c r="B13" i="14"/>
  <c r="J12" i="14"/>
  <c r="H12" i="14"/>
  <c r="F12" i="14"/>
  <c r="D12" i="14"/>
  <c r="B12" i="14"/>
  <c r="J11" i="14"/>
  <c r="H11" i="14"/>
  <c r="F11" i="14"/>
  <c r="D11" i="14"/>
  <c r="B11" i="14"/>
  <c r="J10" i="14"/>
  <c r="H10" i="14"/>
  <c r="F10" i="14"/>
  <c r="D10" i="14"/>
  <c r="B10" i="14"/>
  <c r="J9" i="14"/>
  <c r="H9" i="14"/>
  <c r="F9" i="14"/>
  <c r="D9" i="14"/>
  <c r="B9" i="14"/>
  <c r="J8" i="14"/>
  <c r="H8" i="14"/>
  <c r="F8" i="14"/>
  <c r="D8" i="14"/>
  <c r="B8" i="14"/>
  <c r="J7" i="14"/>
  <c r="H7" i="14"/>
  <c r="F7" i="14"/>
  <c r="D7" i="14"/>
  <c r="B7" i="14"/>
  <c r="J6" i="14"/>
  <c r="H6" i="14"/>
  <c r="F6" i="14"/>
  <c r="D6" i="14"/>
  <c r="B6" i="14"/>
  <c r="J5" i="14"/>
  <c r="H5" i="14"/>
  <c r="F5" i="14"/>
  <c r="D5" i="14"/>
  <c r="B5" i="14"/>
  <c r="J4" i="14"/>
  <c r="H4" i="14"/>
  <c r="F4" i="14"/>
  <c r="D4" i="14"/>
  <c r="B4" i="14"/>
  <c r="V43" i="13"/>
  <c r="T43" i="13"/>
  <c r="R43" i="13"/>
  <c r="P43" i="13"/>
  <c r="N43" i="13"/>
  <c r="L43" i="13"/>
  <c r="J43" i="13"/>
  <c r="H43" i="13"/>
  <c r="F43" i="13"/>
  <c r="D43" i="13"/>
  <c r="B43" i="13"/>
  <c r="V42" i="13"/>
  <c r="T42" i="13"/>
  <c r="R42" i="13"/>
  <c r="P42" i="13"/>
  <c r="N42" i="13"/>
  <c r="L42" i="13"/>
  <c r="J42" i="13"/>
  <c r="H42" i="13"/>
  <c r="F42" i="13"/>
  <c r="D42" i="13"/>
  <c r="B42" i="13"/>
  <c r="V41" i="13"/>
  <c r="T41" i="13"/>
  <c r="R41" i="13"/>
  <c r="P41" i="13"/>
  <c r="N41" i="13"/>
  <c r="L41" i="13"/>
  <c r="J41" i="13"/>
  <c r="H41" i="13"/>
  <c r="F41" i="13"/>
  <c r="D41" i="13"/>
  <c r="B41" i="13"/>
  <c r="V40" i="13"/>
  <c r="T40" i="13"/>
  <c r="R40" i="13"/>
  <c r="P40" i="13"/>
  <c r="N40" i="13"/>
  <c r="L40" i="13"/>
  <c r="J40" i="13"/>
  <c r="H40" i="13"/>
  <c r="F40" i="13"/>
  <c r="D40" i="13"/>
  <c r="B40" i="13"/>
  <c r="V39" i="13"/>
  <c r="T39" i="13"/>
  <c r="R39" i="13"/>
  <c r="P39" i="13"/>
  <c r="N39" i="13"/>
  <c r="L39" i="13"/>
  <c r="J39" i="13"/>
  <c r="H39" i="13"/>
  <c r="F39" i="13"/>
  <c r="D39" i="13"/>
  <c r="B39" i="13"/>
  <c r="V38" i="13"/>
  <c r="T38" i="13"/>
  <c r="R38" i="13"/>
  <c r="P38" i="13"/>
  <c r="N38" i="13"/>
  <c r="L38" i="13"/>
  <c r="J38" i="13"/>
  <c r="H38" i="13"/>
  <c r="F38" i="13"/>
  <c r="D38" i="13"/>
  <c r="B38" i="13"/>
  <c r="V37" i="13"/>
  <c r="T37" i="13"/>
  <c r="R37" i="13"/>
  <c r="P37" i="13"/>
  <c r="N37" i="13"/>
  <c r="L37" i="13"/>
  <c r="J37" i="13"/>
  <c r="H37" i="13"/>
  <c r="F37" i="13"/>
  <c r="D37" i="13"/>
  <c r="B37" i="13"/>
  <c r="V36" i="13"/>
  <c r="T36" i="13"/>
  <c r="R36" i="13"/>
  <c r="P36" i="13"/>
  <c r="N36" i="13"/>
  <c r="L36" i="13"/>
  <c r="J36" i="13"/>
  <c r="H36" i="13"/>
  <c r="F36" i="13"/>
  <c r="D36" i="13"/>
  <c r="B36" i="13"/>
  <c r="V35" i="13"/>
  <c r="T35" i="13"/>
  <c r="R35" i="13"/>
  <c r="P35" i="13"/>
  <c r="N35" i="13"/>
  <c r="L35" i="13"/>
  <c r="J35" i="13"/>
  <c r="H35" i="13"/>
  <c r="F35" i="13"/>
  <c r="D35" i="13"/>
  <c r="B35" i="13"/>
  <c r="V34" i="13"/>
  <c r="T34" i="13"/>
  <c r="R34" i="13"/>
  <c r="P34" i="13"/>
  <c r="N34" i="13"/>
  <c r="L34" i="13"/>
  <c r="J34" i="13"/>
  <c r="H34" i="13"/>
  <c r="F34" i="13"/>
  <c r="D34" i="13"/>
  <c r="B34" i="13"/>
  <c r="V33" i="13"/>
  <c r="T33" i="13"/>
  <c r="R33" i="13"/>
  <c r="P33" i="13"/>
  <c r="N33" i="13"/>
  <c r="L33" i="13"/>
  <c r="J33" i="13"/>
  <c r="H33" i="13"/>
  <c r="F33" i="13"/>
  <c r="D33" i="13"/>
  <c r="B33" i="13"/>
  <c r="V32" i="13"/>
  <c r="T32" i="13"/>
  <c r="R32" i="13"/>
  <c r="P32" i="13"/>
  <c r="N32" i="13"/>
  <c r="L32" i="13"/>
  <c r="J32" i="13"/>
  <c r="H32" i="13"/>
  <c r="F32" i="13"/>
  <c r="D32" i="13"/>
  <c r="B32" i="13"/>
  <c r="V31" i="13"/>
  <c r="T31" i="13"/>
  <c r="R31" i="13"/>
  <c r="P31" i="13"/>
  <c r="N31" i="13"/>
  <c r="L31" i="13"/>
  <c r="J31" i="13"/>
  <c r="H31" i="13"/>
  <c r="F31" i="13"/>
  <c r="D31" i="13"/>
  <c r="B31" i="13"/>
  <c r="V30" i="13"/>
  <c r="T30" i="13"/>
  <c r="R30" i="13"/>
  <c r="P30" i="13"/>
  <c r="N30" i="13"/>
  <c r="L30" i="13"/>
  <c r="J30" i="13"/>
  <c r="H30" i="13"/>
  <c r="F30" i="13"/>
  <c r="D30" i="13"/>
  <c r="B30" i="13"/>
  <c r="V29" i="13"/>
  <c r="T29" i="13"/>
  <c r="R29" i="13"/>
  <c r="P29" i="13"/>
  <c r="N29" i="13"/>
  <c r="L29" i="13"/>
  <c r="J29" i="13"/>
  <c r="H29" i="13"/>
  <c r="F29" i="13"/>
  <c r="D29" i="13"/>
  <c r="B29" i="13"/>
  <c r="V28" i="13"/>
  <c r="T28" i="13"/>
  <c r="R28" i="13"/>
  <c r="P28" i="13"/>
  <c r="N28" i="13"/>
  <c r="L28" i="13"/>
  <c r="J28" i="13"/>
  <c r="H28" i="13"/>
  <c r="F28" i="13"/>
  <c r="D28" i="13"/>
  <c r="B28" i="13"/>
  <c r="V27" i="13"/>
  <c r="T27" i="13"/>
  <c r="R27" i="13"/>
  <c r="P27" i="13"/>
  <c r="N27" i="13"/>
  <c r="L27" i="13"/>
  <c r="J27" i="13"/>
  <c r="H27" i="13"/>
  <c r="F27" i="13"/>
  <c r="D27" i="13"/>
  <c r="B27" i="13"/>
  <c r="V26" i="13"/>
  <c r="T26" i="13"/>
  <c r="R26" i="13"/>
  <c r="P26" i="13"/>
  <c r="N26" i="13"/>
  <c r="L26" i="13"/>
  <c r="J26" i="13"/>
  <c r="H26" i="13"/>
  <c r="F26" i="13"/>
  <c r="D26" i="13"/>
  <c r="B26" i="13"/>
  <c r="V25" i="13"/>
  <c r="T25" i="13"/>
  <c r="R25" i="13"/>
  <c r="P25" i="13"/>
  <c r="N25" i="13"/>
  <c r="L25" i="13"/>
  <c r="J25" i="13"/>
  <c r="H25" i="13"/>
  <c r="F25" i="13"/>
  <c r="D25" i="13"/>
  <c r="B25" i="13"/>
  <c r="V24" i="13"/>
  <c r="T24" i="13"/>
  <c r="R24" i="13"/>
  <c r="P24" i="13"/>
  <c r="N24" i="13"/>
  <c r="L24" i="13"/>
  <c r="J24" i="13"/>
  <c r="H24" i="13"/>
  <c r="F24" i="13"/>
  <c r="D24" i="13"/>
  <c r="B24" i="13"/>
  <c r="V23" i="13"/>
  <c r="T23" i="13"/>
  <c r="R23" i="13"/>
  <c r="P23" i="13"/>
  <c r="N23" i="13"/>
  <c r="L23" i="13"/>
  <c r="J23" i="13"/>
  <c r="H23" i="13"/>
  <c r="F23" i="13"/>
  <c r="D23" i="13"/>
  <c r="B23" i="13"/>
  <c r="V22" i="13"/>
  <c r="T22" i="13"/>
  <c r="R22" i="13"/>
  <c r="P22" i="13"/>
  <c r="N22" i="13"/>
  <c r="L22" i="13"/>
  <c r="J22" i="13"/>
  <c r="H22" i="13"/>
  <c r="F22" i="13"/>
  <c r="D22" i="13"/>
  <c r="B22" i="13"/>
  <c r="V21" i="13"/>
  <c r="T21" i="13"/>
  <c r="R21" i="13"/>
  <c r="P21" i="13"/>
  <c r="N21" i="13"/>
  <c r="L21" i="13"/>
  <c r="J21" i="13"/>
  <c r="H21" i="13"/>
  <c r="F21" i="13"/>
  <c r="D21" i="13"/>
  <c r="B21" i="13"/>
  <c r="V20" i="13"/>
  <c r="T20" i="13"/>
  <c r="R20" i="13"/>
  <c r="P20" i="13"/>
  <c r="N20" i="13"/>
  <c r="L20" i="13"/>
  <c r="J20" i="13"/>
  <c r="H20" i="13"/>
  <c r="F20" i="13"/>
  <c r="D20" i="13"/>
  <c r="B20" i="13"/>
  <c r="V19" i="13"/>
  <c r="T19" i="13"/>
  <c r="R19" i="13"/>
  <c r="P19" i="13"/>
  <c r="N19" i="13"/>
  <c r="L19" i="13"/>
  <c r="J19" i="13"/>
  <c r="H19" i="13"/>
  <c r="F19" i="13"/>
  <c r="D19" i="13"/>
  <c r="B19" i="13"/>
  <c r="V18" i="13"/>
  <c r="T18" i="13"/>
  <c r="R18" i="13"/>
  <c r="P18" i="13"/>
  <c r="N18" i="13"/>
  <c r="L18" i="13"/>
  <c r="J18" i="13"/>
  <c r="H18" i="13"/>
  <c r="F18" i="13"/>
  <c r="D18" i="13"/>
  <c r="B18" i="13"/>
  <c r="V17" i="13"/>
  <c r="T17" i="13"/>
  <c r="R17" i="13"/>
  <c r="P17" i="13"/>
  <c r="N17" i="13"/>
  <c r="L17" i="13"/>
  <c r="J17" i="13"/>
  <c r="H17" i="13"/>
  <c r="F17" i="13"/>
  <c r="D17" i="13"/>
  <c r="B17" i="13"/>
  <c r="V16" i="13"/>
  <c r="T16" i="13"/>
  <c r="R16" i="13"/>
  <c r="P16" i="13"/>
  <c r="N16" i="13"/>
  <c r="L16" i="13"/>
  <c r="J16" i="13"/>
  <c r="H16" i="13"/>
  <c r="F16" i="13"/>
  <c r="D16" i="13"/>
  <c r="B16" i="13"/>
  <c r="V15" i="13"/>
  <c r="T15" i="13"/>
  <c r="R15" i="13"/>
  <c r="P15" i="13"/>
  <c r="N15" i="13"/>
  <c r="L15" i="13"/>
  <c r="J15" i="13"/>
  <c r="H15" i="13"/>
  <c r="F15" i="13"/>
  <c r="D15" i="13"/>
  <c r="B15" i="13"/>
  <c r="V14" i="13"/>
  <c r="T14" i="13"/>
  <c r="R14" i="13"/>
  <c r="P14" i="13"/>
  <c r="N14" i="13"/>
  <c r="L14" i="13"/>
  <c r="J14" i="13"/>
  <c r="H14" i="13"/>
  <c r="F14" i="13"/>
  <c r="D14" i="13"/>
  <c r="B14" i="13"/>
  <c r="V13" i="13"/>
  <c r="T13" i="13"/>
  <c r="R13" i="13"/>
  <c r="P13" i="13"/>
  <c r="N13" i="13"/>
  <c r="L13" i="13"/>
  <c r="J13" i="13"/>
  <c r="H13" i="13"/>
  <c r="F13" i="13"/>
  <c r="D13" i="13"/>
  <c r="B13" i="13"/>
  <c r="V12" i="13"/>
  <c r="T12" i="13"/>
  <c r="R12" i="13"/>
  <c r="P12" i="13"/>
  <c r="N12" i="13"/>
  <c r="L12" i="13"/>
  <c r="J12" i="13"/>
  <c r="H12" i="13"/>
  <c r="F12" i="13"/>
  <c r="D12" i="13"/>
  <c r="B12" i="13"/>
  <c r="V11" i="13"/>
  <c r="T11" i="13"/>
  <c r="R11" i="13"/>
  <c r="P11" i="13"/>
  <c r="N11" i="13"/>
  <c r="L11" i="13"/>
  <c r="J11" i="13"/>
  <c r="H11" i="13"/>
  <c r="F11" i="13"/>
  <c r="D11" i="13"/>
  <c r="B11" i="13"/>
  <c r="V10" i="13"/>
  <c r="T10" i="13"/>
  <c r="R10" i="13"/>
  <c r="P10" i="13"/>
  <c r="N10" i="13"/>
  <c r="L10" i="13"/>
  <c r="J10" i="13"/>
  <c r="H10" i="13"/>
  <c r="F10" i="13"/>
  <c r="D10" i="13"/>
  <c r="B10" i="13"/>
  <c r="V9" i="13"/>
  <c r="T9" i="13"/>
  <c r="R9" i="13"/>
  <c r="P9" i="13"/>
  <c r="N9" i="13"/>
  <c r="L9" i="13"/>
  <c r="J9" i="13"/>
  <c r="H9" i="13"/>
  <c r="F9" i="13"/>
  <c r="D9" i="13"/>
  <c r="B9" i="13"/>
  <c r="V8" i="13"/>
  <c r="T8" i="13"/>
  <c r="R8" i="13"/>
  <c r="P8" i="13"/>
  <c r="N8" i="13"/>
  <c r="L8" i="13"/>
  <c r="J8" i="13"/>
  <c r="H8" i="13"/>
  <c r="F8" i="13"/>
  <c r="D8" i="13"/>
  <c r="B8" i="13"/>
  <c r="V7" i="13"/>
  <c r="T7" i="13"/>
  <c r="R7" i="13"/>
  <c r="P7" i="13"/>
  <c r="N7" i="13"/>
  <c r="L7" i="13"/>
  <c r="J7" i="13"/>
  <c r="H7" i="13"/>
  <c r="F7" i="13"/>
  <c r="D7" i="13"/>
  <c r="B7" i="13"/>
  <c r="V6" i="13"/>
  <c r="T6" i="13"/>
  <c r="R6" i="13"/>
  <c r="P6" i="13"/>
  <c r="N6" i="13"/>
  <c r="L6" i="13"/>
  <c r="J6" i="13"/>
  <c r="H6" i="13"/>
  <c r="F6" i="13"/>
  <c r="D6" i="13"/>
  <c r="B6" i="13"/>
  <c r="V5" i="13"/>
  <c r="T5" i="13"/>
  <c r="R5" i="13"/>
  <c r="P5" i="13"/>
  <c r="N5" i="13"/>
  <c r="L5" i="13"/>
  <c r="J5" i="13"/>
  <c r="H5" i="13"/>
  <c r="F5" i="13"/>
  <c r="D5" i="13"/>
  <c r="B5" i="13"/>
  <c r="V4" i="13"/>
  <c r="T4" i="13"/>
  <c r="R4" i="13"/>
  <c r="P4" i="13"/>
  <c r="N4" i="13"/>
  <c r="L4" i="13"/>
  <c r="J4" i="13"/>
  <c r="H4" i="13"/>
  <c r="F4" i="13"/>
  <c r="D4" i="13"/>
  <c r="B4" i="13"/>
  <c r="N43" i="12"/>
  <c r="L43" i="12"/>
  <c r="J43" i="12"/>
  <c r="H43" i="12"/>
  <c r="F43" i="12"/>
  <c r="D43" i="12"/>
  <c r="B43" i="12"/>
  <c r="N42" i="12"/>
  <c r="L42" i="12"/>
  <c r="J42" i="12"/>
  <c r="H42" i="12"/>
  <c r="F42" i="12"/>
  <c r="D42" i="12"/>
  <c r="B42" i="12"/>
  <c r="N41" i="12"/>
  <c r="L41" i="12"/>
  <c r="J41" i="12"/>
  <c r="H41" i="12"/>
  <c r="F41" i="12"/>
  <c r="D41" i="12"/>
  <c r="B41" i="12"/>
  <c r="N40" i="12"/>
  <c r="L40" i="12"/>
  <c r="J40" i="12"/>
  <c r="H40" i="12"/>
  <c r="F40" i="12"/>
  <c r="D40" i="12"/>
  <c r="B40" i="12"/>
  <c r="N39" i="12"/>
  <c r="L39" i="12"/>
  <c r="J39" i="12"/>
  <c r="H39" i="12"/>
  <c r="F39" i="12"/>
  <c r="D39" i="12"/>
  <c r="B39" i="12"/>
  <c r="N38" i="12"/>
  <c r="L38" i="12"/>
  <c r="J38" i="12"/>
  <c r="H38" i="12"/>
  <c r="F38" i="12"/>
  <c r="D38" i="12"/>
  <c r="B38" i="12"/>
  <c r="N37" i="12"/>
  <c r="L37" i="12"/>
  <c r="J37" i="12"/>
  <c r="H37" i="12"/>
  <c r="F37" i="12"/>
  <c r="D37" i="12"/>
  <c r="B37" i="12"/>
  <c r="N36" i="12"/>
  <c r="L36" i="12"/>
  <c r="J36" i="12"/>
  <c r="H36" i="12"/>
  <c r="F36" i="12"/>
  <c r="D36" i="12"/>
  <c r="B36" i="12"/>
  <c r="N35" i="12"/>
  <c r="L35" i="12"/>
  <c r="J35" i="12"/>
  <c r="H35" i="12"/>
  <c r="F35" i="12"/>
  <c r="D35" i="12"/>
  <c r="B35" i="12"/>
  <c r="N34" i="12"/>
  <c r="L34" i="12"/>
  <c r="J34" i="12"/>
  <c r="H34" i="12"/>
  <c r="F34" i="12"/>
  <c r="D34" i="12"/>
  <c r="B34" i="12"/>
  <c r="N33" i="12"/>
  <c r="L33" i="12"/>
  <c r="J33" i="12"/>
  <c r="H33" i="12"/>
  <c r="F33" i="12"/>
  <c r="D33" i="12"/>
  <c r="B33" i="12"/>
  <c r="N32" i="12"/>
  <c r="L32" i="12"/>
  <c r="J32" i="12"/>
  <c r="H32" i="12"/>
  <c r="F32" i="12"/>
  <c r="D32" i="12"/>
  <c r="B32" i="12"/>
  <c r="N31" i="12"/>
  <c r="L31" i="12"/>
  <c r="J31" i="12"/>
  <c r="H31" i="12"/>
  <c r="F31" i="12"/>
  <c r="D31" i="12"/>
  <c r="B31" i="12"/>
  <c r="N30" i="12"/>
  <c r="C30" i="12" s="1"/>
  <c r="L30" i="12"/>
  <c r="J30" i="12"/>
  <c r="H30" i="12"/>
  <c r="F30" i="12"/>
  <c r="D30" i="12"/>
  <c r="B30" i="12"/>
  <c r="N29" i="12"/>
  <c r="L29" i="12"/>
  <c r="J29" i="12"/>
  <c r="H29" i="12"/>
  <c r="F29" i="12"/>
  <c r="D29" i="12"/>
  <c r="B29" i="12"/>
  <c r="N28" i="12"/>
  <c r="L28" i="12"/>
  <c r="J28" i="12"/>
  <c r="H28" i="12"/>
  <c r="F28" i="12"/>
  <c r="D28" i="12"/>
  <c r="B28" i="12"/>
  <c r="N27" i="12"/>
  <c r="L27" i="12"/>
  <c r="J27" i="12"/>
  <c r="H27" i="12"/>
  <c r="F27" i="12"/>
  <c r="D27" i="12"/>
  <c r="C27" i="12" s="1"/>
  <c r="B27" i="12"/>
  <c r="N26" i="12"/>
  <c r="L26" i="12"/>
  <c r="J26" i="12"/>
  <c r="H26" i="12"/>
  <c r="F26" i="12"/>
  <c r="D26" i="12"/>
  <c r="B26" i="12"/>
  <c r="N25" i="12"/>
  <c r="L25" i="12"/>
  <c r="J25" i="12"/>
  <c r="H25" i="12"/>
  <c r="F25" i="12"/>
  <c r="D25" i="12"/>
  <c r="B25" i="12"/>
  <c r="N24" i="12"/>
  <c r="L24" i="12"/>
  <c r="J24" i="12"/>
  <c r="H24" i="12"/>
  <c r="F24" i="12"/>
  <c r="D24" i="12"/>
  <c r="B24" i="12"/>
  <c r="N23" i="12"/>
  <c r="L23" i="12"/>
  <c r="J23" i="12"/>
  <c r="H23" i="12"/>
  <c r="F23" i="12"/>
  <c r="D23" i="12"/>
  <c r="B23" i="12"/>
  <c r="N22" i="12"/>
  <c r="L22" i="12"/>
  <c r="J22" i="12"/>
  <c r="H22" i="12"/>
  <c r="F22" i="12"/>
  <c r="D22" i="12"/>
  <c r="B22" i="12"/>
  <c r="N21" i="12"/>
  <c r="L21" i="12"/>
  <c r="J21" i="12"/>
  <c r="H21" i="12"/>
  <c r="F21" i="12"/>
  <c r="D21" i="12"/>
  <c r="B21" i="12"/>
  <c r="N20" i="12"/>
  <c r="L20" i="12"/>
  <c r="J20" i="12"/>
  <c r="H20" i="12"/>
  <c r="F20" i="12"/>
  <c r="D20" i="12"/>
  <c r="B20" i="12"/>
  <c r="N19" i="12"/>
  <c r="L19" i="12"/>
  <c r="J19" i="12"/>
  <c r="H19" i="12"/>
  <c r="F19" i="12"/>
  <c r="D19" i="12"/>
  <c r="B19" i="12"/>
  <c r="N18" i="12"/>
  <c r="L18" i="12"/>
  <c r="J18" i="12"/>
  <c r="H18" i="12"/>
  <c r="F18" i="12"/>
  <c r="D18" i="12"/>
  <c r="B18" i="12"/>
  <c r="N17" i="12"/>
  <c r="L17" i="12"/>
  <c r="J17" i="12"/>
  <c r="H17" i="12"/>
  <c r="F17" i="12"/>
  <c r="D17" i="12"/>
  <c r="B17" i="12"/>
  <c r="N16" i="12"/>
  <c r="L16" i="12"/>
  <c r="J16" i="12"/>
  <c r="H16" i="12"/>
  <c r="F16" i="12"/>
  <c r="D16" i="12"/>
  <c r="B16" i="12"/>
  <c r="N15" i="12"/>
  <c r="L15" i="12"/>
  <c r="J15" i="12"/>
  <c r="H15" i="12"/>
  <c r="F15" i="12"/>
  <c r="D15" i="12"/>
  <c r="B15" i="12"/>
  <c r="N14" i="12"/>
  <c r="L14" i="12"/>
  <c r="J14" i="12"/>
  <c r="H14" i="12"/>
  <c r="F14" i="12"/>
  <c r="D14" i="12"/>
  <c r="B14" i="12"/>
  <c r="N13" i="12"/>
  <c r="L13" i="12"/>
  <c r="J13" i="12"/>
  <c r="H13" i="12"/>
  <c r="F13" i="12"/>
  <c r="D13" i="12"/>
  <c r="B13" i="12"/>
  <c r="N12" i="12"/>
  <c r="L12" i="12"/>
  <c r="J12" i="12"/>
  <c r="H12" i="12"/>
  <c r="F12" i="12"/>
  <c r="D12" i="12"/>
  <c r="B12" i="12"/>
  <c r="N11" i="12"/>
  <c r="L11" i="12"/>
  <c r="J11" i="12"/>
  <c r="H11" i="12"/>
  <c r="F11" i="12"/>
  <c r="D11" i="12"/>
  <c r="B11" i="12"/>
  <c r="N10" i="12"/>
  <c r="L10" i="12"/>
  <c r="J10" i="12"/>
  <c r="H10" i="12"/>
  <c r="F10" i="12"/>
  <c r="D10" i="12"/>
  <c r="C10" i="12" s="1"/>
  <c r="B10" i="12"/>
  <c r="N9" i="12"/>
  <c r="L9" i="12"/>
  <c r="J9" i="12"/>
  <c r="H9" i="12"/>
  <c r="F9" i="12"/>
  <c r="D9" i="12"/>
  <c r="B9" i="12"/>
  <c r="N8" i="12"/>
  <c r="L8" i="12"/>
  <c r="J8" i="12"/>
  <c r="H8" i="12"/>
  <c r="F8" i="12"/>
  <c r="D8" i="12"/>
  <c r="C8" i="12" s="1"/>
  <c r="B8" i="12"/>
  <c r="N7" i="12"/>
  <c r="L7" i="12"/>
  <c r="J7" i="12"/>
  <c r="H7" i="12"/>
  <c r="F7" i="12"/>
  <c r="D7" i="12"/>
  <c r="C7" i="12" s="1"/>
  <c r="B7" i="12"/>
  <c r="N6" i="12"/>
  <c r="L6" i="12"/>
  <c r="J6" i="12"/>
  <c r="H6" i="12"/>
  <c r="F6" i="12"/>
  <c r="D6" i="12"/>
  <c r="B6" i="12"/>
  <c r="N5" i="12"/>
  <c r="L5" i="12"/>
  <c r="J5" i="12"/>
  <c r="H5" i="12"/>
  <c r="F5" i="12"/>
  <c r="D5" i="12"/>
  <c r="B5" i="12"/>
  <c r="N4" i="12"/>
  <c r="L4" i="12"/>
  <c r="J4" i="12"/>
  <c r="H4" i="12"/>
  <c r="F4" i="12"/>
  <c r="D4" i="12"/>
  <c r="B4" i="12"/>
  <c r="N43" i="11"/>
  <c r="L43" i="11"/>
  <c r="J43" i="11"/>
  <c r="H43" i="11"/>
  <c r="F43" i="11"/>
  <c r="D43" i="11"/>
  <c r="B43" i="11"/>
  <c r="N42" i="11"/>
  <c r="L42" i="11"/>
  <c r="J42" i="11"/>
  <c r="H42" i="11"/>
  <c r="F42" i="11"/>
  <c r="D42" i="11"/>
  <c r="B42" i="11"/>
  <c r="N41" i="11"/>
  <c r="L41" i="11"/>
  <c r="J41" i="11"/>
  <c r="H41" i="11"/>
  <c r="F41" i="11"/>
  <c r="D41" i="11"/>
  <c r="B41" i="11"/>
  <c r="N40" i="11"/>
  <c r="L40" i="11"/>
  <c r="J40" i="11"/>
  <c r="H40" i="11"/>
  <c r="F40" i="11"/>
  <c r="D40" i="11"/>
  <c r="B40" i="11"/>
  <c r="N39" i="11"/>
  <c r="L39" i="11"/>
  <c r="J39" i="11"/>
  <c r="H39" i="11"/>
  <c r="F39" i="11"/>
  <c r="D39" i="11"/>
  <c r="B39" i="11"/>
  <c r="N38" i="11"/>
  <c r="L38" i="11"/>
  <c r="J38" i="11"/>
  <c r="H38" i="11"/>
  <c r="F38" i="11"/>
  <c r="D38" i="11"/>
  <c r="B38" i="11"/>
  <c r="N37" i="11"/>
  <c r="L37" i="11"/>
  <c r="J37" i="11"/>
  <c r="H37" i="11"/>
  <c r="F37" i="11"/>
  <c r="D37" i="11"/>
  <c r="B37" i="11"/>
  <c r="N36" i="11"/>
  <c r="L36" i="11"/>
  <c r="J36" i="11"/>
  <c r="H36" i="11"/>
  <c r="F36" i="11"/>
  <c r="D36" i="11"/>
  <c r="B36" i="11"/>
  <c r="N35" i="11"/>
  <c r="L35" i="11"/>
  <c r="J35" i="11"/>
  <c r="H35" i="11"/>
  <c r="F35" i="11"/>
  <c r="D35" i="11"/>
  <c r="B35" i="11"/>
  <c r="N34" i="11"/>
  <c r="L34" i="11"/>
  <c r="J34" i="11"/>
  <c r="H34" i="11"/>
  <c r="F34" i="11"/>
  <c r="D34" i="11"/>
  <c r="B34" i="11"/>
  <c r="N33" i="11"/>
  <c r="L33" i="11"/>
  <c r="J33" i="11"/>
  <c r="H33" i="11"/>
  <c r="F33" i="11"/>
  <c r="D33" i="11"/>
  <c r="B33" i="11"/>
  <c r="N32" i="11"/>
  <c r="L32" i="11"/>
  <c r="J32" i="11"/>
  <c r="H32" i="11"/>
  <c r="F32" i="11"/>
  <c r="D32" i="11"/>
  <c r="B32" i="11"/>
  <c r="N31" i="11"/>
  <c r="L31" i="11"/>
  <c r="J31" i="11"/>
  <c r="H31" i="11"/>
  <c r="F31" i="11"/>
  <c r="D31" i="11"/>
  <c r="B31" i="11"/>
  <c r="N30" i="11"/>
  <c r="L30" i="11"/>
  <c r="J30" i="11"/>
  <c r="H30" i="11"/>
  <c r="F30" i="11"/>
  <c r="D30" i="11"/>
  <c r="B30" i="11"/>
  <c r="N29" i="11"/>
  <c r="L29" i="11"/>
  <c r="J29" i="11"/>
  <c r="H29" i="11"/>
  <c r="F29" i="11"/>
  <c r="D29" i="11"/>
  <c r="B29" i="11"/>
  <c r="N28" i="11"/>
  <c r="L28" i="11"/>
  <c r="J28" i="11"/>
  <c r="H28" i="11"/>
  <c r="F28" i="11"/>
  <c r="D28" i="11"/>
  <c r="B28" i="11"/>
  <c r="N27" i="11"/>
  <c r="L27" i="11"/>
  <c r="J27" i="11"/>
  <c r="H27" i="11"/>
  <c r="F27" i="11"/>
  <c r="D27" i="11"/>
  <c r="B27" i="11"/>
  <c r="N26" i="11"/>
  <c r="L26" i="11"/>
  <c r="J26" i="11"/>
  <c r="H26" i="11"/>
  <c r="F26" i="11"/>
  <c r="D26" i="11"/>
  <c r="B26" i="11"/>
  <c r="N25" i="11"/>
  <c r="L25" i="11"/>
  <c r="J25" i="11"/>
  <c r="H25" i="11"/>
  <c r="F25" i="11"/>
  <c r="D25" i="11"/>
  <c r="B25" i="11"/>
  <c r="N24" i="11"/>
  <c r="L24" i="11"/>
  <c r="J24" i="11"/>
  <c r="H24" i="11"/>
  <c r="F24" i="11"/>
  <c r="D24" i="11"/>
  <c r="B24" i="11"/>
  <c r="N23" i="11"/>
  <c r="L23" i="11"/>
  <c r="J23" i="11"/>
  <c r="H23" i="11"/>
  <c r="F23" i="11"/>
  <c r="D23" i="11"/>
  <c r="B23" i="11"/>
  <c r="N22" i="11"/>
  <c r="L22" i="11"/>
  <c r="J22" i="11"/>
  <c r="H22" i="11"/>
  <c r="F22" i="11"/>
  <c r="D22" i="11"/>
  <c r="B22" i="11"/>
  <c r="N21" i="11"/>
  <c r="L21" i="11"/>
  <c r="J21" i="11"/>
  <c r="H21" i="11"/>
  <c r="F21" i="11"/>
  <c r="D21" i="11"/>
  <c r="B21" i="11"/>
  <c r="N20" i="11"/>
  <c r="L20" i="11"/>
  <c r="J20" i="11"/>
  <c r="H20" i="11"/>
  <c r="F20" i="11"/>
  <c r="D20" i="11"/>
  <c r="C20" i="11"/>
  <c r="B20" i="11"/>
  <c r="N19" i="11"/>
  <c r="L19" i="11"/>
  <c r="J19" i="11"/>
  <c r="H19" i="11"/>
  <c r="F19" i="11"/>
  <c r="D19" i="11"/>
  <c r="B19" i="11"/>
  <c r="N18" i="11"/>
  <c r="L18" i="11"/>
  <c r="J18" i="11"/>
  <c r="H18" i="11"/>
  <c r="F18" i="11"/>
  <c r="D18" i="11"/>
  <c r="B18" i="11"/>
  <c r="N17" i="11"/>
  <c r="L17" i="11"/>
  <c r="J17" i="11"/>
  <c r="H17" i="11"/>
  <c r="F17" i="11"/>
  <c r="D17" i="11"/>
  <c r="B17" i="11"/>
  <c r="N16" i="11"/>
  <c r="L16" i="11"/>
  <c r="C16" i="11" s="1"/>
  <c r="J16" i="11"/>
  <c r="H16" i="11"/>
  <c r="F16" i="11"/>
  <c r="D16" i="11"/>
  <c r="B16" i="11"/>
  <c r="N15" i="11"/>
  <c r="L15" i="11"/>
  <c r="J15" i="11"/>
  <c r="H15" i="11"/>
  <c r="F15" i="11"/>
  <c r="D15" i="11"/>
  <c r="B15" i="11"/>
  <c r="N14" i="11"/>
  <c r="L14" i="11"/>
  <c r="J14" i="11"/>
  <c r="H14" i="11"/>
  <c r="F14" i="11"/>
  <c r="D14" i="11"/>
  <c r="B14" i="11"/>
  <c r="N13" i="11"/>
  <c r="L13" i="11"/>
  <c r="J13" i="11"/>
  <c r="H13" i="11"/>
  <c r="F13" i="11"/>
  <c r="D13" i="11"/>
  <c r="B13" i="11"/>
  <c r="N12" i="11"/>
  <c r="L12" i="11"/>
  <c r="J12" i="11"/>
  <c r="H12" i="11"/>
  <c r="F12" i="11"/>
  <c r="D12" i="11"/>
  <c r="B12" i="11"/>
  <c r="N11" i="11"/>
  <c r="L11" i="11"/>
  <c r="J11" i="11"/>
  <c r="H11" i="11"/>
  <c r="F11" i="11"/>
  <c r="D11" i="11"/>
  <c r="B11" i="11"/>
  <c r="N10" i="11"/>
  <c r="L10" i="11"/>
  <c r="J10" i="11"/>
  <c r="H10" i="11"/>
  <c r="F10" i="11"/>
  <c r="D10" i="11"/>
  <c r="B10" i="11"/>
  <c r="N9" i="11"/>
  <c r="L9" i="11"/>
  <c r="J9" i="11"/>
  <c r="H9" i="11"/>
  <c r="F9" i="11"/>
  <c r="D9" i="11"/>
  <c r="B9" i="11"/>
  <c r="N8" i="11"/>
  <c r="L8" i="11"/>
  <c r="J8" i="11"/>
  <c r="H8" i="11"/>
  <c r="F8" i="11"/>
  <c r="D8" i="11"/>
  <c r="B8" i="11"/>
  <c r="N7" i="11"/>
  <c r="L7" i="11"/>
  <c r="J7" i="11"/>
  <c r="H7" i="11"/>
  <c r="F7" i="11"/>
  <c r="D7" i="11"/>
  <c r="B7" i="11"/>
  <c r="N6" i="11"/>
  <c r="L6" i="11"/>
  <c r="J6" i="11"/>
  <c r="H6" i="11"/>
  <c r="F6" i="11"/>
  <c r="D6" i="11"/>
  <c r="B6" i="11"/>
  <c r="N5" i="11"/>
  <c r="L5" i="11"/>
  <c r="J5" i="11"/>
  <c r="H5" i="11"/>
  <c r="F5" i="11"/>
  <c r="D5" i="11"/>
  <c r="B5" i="11"/>
  <c r="N4" i="11"/>
  <c r="L4" i="11"/>
  <c r="J4" i="11"/>
  <c r="H4" i="11"/>
  <c r="F4" i="11"/>
  <c r="D4" i="11"/>
  <c r="B4" i="11"/>
  <c r="V5" i="10"/>
  <c r="V6" i="10"/>
  <c r="V7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30" i="10"/>
  <c r="V31" i="10"/>
  <c r="V32" i="10"/>
  <c r="V33" i="10"/>
  <c r="V34" i="10"/>
  <c r="V35" i="10"/>
  <c r="V36" i="10"/>
  <c r="V37" i="10"/>
  <c r="V38" i="10"/>
  <c r="V39" i="10"/>
  <c r="V40" i="10"/>
  <c r="V41" i="10"/>
  <c r="V42" i="10"/>
  <c r="V43" i="10"/>
  <c r="V4" i="10"/>
  <c r="T43" i="10"/>
  <c r="R43" i="10"/>
  <c r="P43" i="10"/>
  <c r="N43" i="10"/>
  <c r="L43" i="10"/>
  <c r="J43" i="10"/>
  <c r="H43" i="10"/>
  <c r="F43" i="10"/>
  <c r="D43" i="10"/>
  <c r="B43" i="10"/>
  <c r="T42" i="10"/>
  <c r="R42" i="10"/>
  <c r="P42" i="10"/>
  <c r="C42" i="10" s="1"/>
  <c r="N42" i="10"/>
  <c r="L42" i="10"/>
  <c r="J42" i="10"/>
  <c r="H42" i="10"/>
  <c r="F42" i="10"/>
  <c r="D42" i="10"/>
  <c r="B42" i="10"/>
  <c r="T41" i="10"/>
  <c r="R41" i="10"/>
  <c r="P41" i="10"/>
  <c r="N41" i="10"/>
  <c r="L41" i="10"/>
  <c r="J41" i="10"/>
  <c r="H41" i="10"/>
  <c r="F41" i="10"/>
  <c r="D41" i="10"/>
  <c r="B41" i="10"/>
  <c r="T40" i="10"/>
  <c r="R40" i="10"/>
  <c r="P40" i="10"/>
  <c r="N40" i="10"/>
  <c r="L40" i="10"/>
  <c r="J40" i="10"/>
  <c r="H40" i="10"/>
  <c r="F40" i="10"/>
  <c r="D40" i="10"/>
  <c r="B40" i="10"/>
  <c r="T39" i="10"/>
  <c r="R39" i="10"/>
  <c r="P39" i="10"/>
  <c r="N39" i="10"/>
  <c r="L39" i="10"/>
  <c r="J39" i="10"/>
  <c r="H39" i="10"/>
  <c r="F39" i="10"/>
  <c r="D39" i="10"/>
  <c r="B39" i="10"/>
  <c r="T38" i="10"/>
  <c r="R38" i="10"/>
  <c r="P38" i="10"/>
  <c r="N38" i="10"/>
  <c r="L38" i="10"/>
  <c r="J38" i="10"/>
  <c r="H38" i="10"/>
  <c r="F38" i="10"/>
  <c r="D38" i="10"/>
  <c r="B38" i="10"/>
  <c r="T37" i="10"/>
  <c r="R37" i="10"/>
  <c r="P37" i="10"/>
  <c r="N37" i="10"/>
  <c r="L37" i="10"/>
  <c r="J37" i="10"/>
  <c r="H37" i="10"/>
  <c r="F37" i="10"/>
  <c r="D37" i="10"/>
  <c r="B37" i="10"/>
  <c r="T36" i="10"/>
  <c r="R36" i="10"/>
  <c r="P36" i="10"/>
  <c r="N36" i="10"/>
  <c r="L36" i="10"/>
  <c r="J36" i="10"/>
  <c r="H36" i="10"/>
  <c r="F36" i="10"/>
  <c r="D36" i="10"/>
  <c r="B36" i="10"/>
  <c r="T35" i="10"/>
  <c r="R35" i="10"/>
  <c r="P35" i="10"/>
  <c r="N35" i="10"/>
  <c r="L35" i="10"/>
  <c r="J35" i="10"/>
  <c r="H35" i="10"/>
  <c r="F35" i="10"/>
  <c r="D35" i="10"/>
  <c r="B35" i="10"/>
  <c r="T34" i="10"/>
  <c r="R34" i="10"/>
  <c r="P34" i="10"/>
  <c r="N34" i="10"/>
  <c r="L34" i="10"/>
  <c r="J34" i="10"/>
  <c r="H34" i="10"/>
  <c r="F34" i="10"/>
  <c r="D34" i="10"/>
  <c r="B34" i="10"/>
  <c r="T33" i="10"/>
  <c r="R33" i="10"/>
  <c r="P33" i="10"/>
  <c r="N33" i="10"/>
  <c r="L33" i="10"/>
  <c r="J33" i="10"/>
  <c r="H33" i="10"/>
  <c r="F33" i="10"/>
  <c r="D33" i="10"/>
  <c r="B33" i="10"/>
  <c r="T32" i="10"/>
  <c r="R32" i="10"/>
  <c r="P32" i="10"/>
  <c r="N32" i="10"/>
  <c r="L32" i="10"/>
  <c r="J32" i="10"/>
  <c r="H32" i="10"/>
  <c r="F32" i="10"/>
  <c r="D32" i="10"/>
  <c r="C32" i="10" s="1"/>
  <c r="B32" i="10"/>
  <c r="T31" i="10"/>
  <c r="R31" i="10"/>
  <c r="P31" i="10"/>
  <c r="N31" i="10"/>
  <c r="L31" i="10"/>
  <c r="J31" i="10"/>
  <c r="H31" i="10"/>
  <c r="F31" i="10"/>
  <c r="D31" i="10"/>
  <c r="B31" i="10"/>
  <c r="T30" i="10"/>
  <c r="R30" i="10"/>
  <c r="P30" i="10"/>
  <c r="C30" i="10" s="1"/>
  <c r="N30" i="10"/>
  <c r="L30" i="10"/>
  <c r="J30" i="10"/>
  <c r="H30" i="10"/>
  <c r="F30" i="10"/>
  <c r="D30" i="10"/>
  <c r="B30" i="10"/>
  <c r="T29" i="10"/>
  <c r="R29" i="10"/>
  <c r="P29" i="10"/>
  <c r="N29" i="10"/>
  <c r="L29" i="10"/>
  <c r="J29" i="10"/>
  <c r="H29" i="10"/>
  <c r="F29" i="10"/>
  <c r="D29" i="10"/>
  <c r="B29" i="10"/>
  <c r="T28" i="10"/>
  <c r="R28" i="10"/>
  <c r="P28" i="10"/>
  <c r="N28" i="10"/>
  <c r="L28" i="10"/>
  <c r="J28" i="10"/>
  <c r="H28" i="10"/>
  <c r="F28" i="10"/>
  <c r="D28" i="10"/>
  <c r="B28" i="10"/>
  <c r="T27" i="10"/>
  <c r="R27" i="10"/>
  <c r="P27" i="10"/>
  <c r="N27" i="10"/>
  <c r="L27" i="10"/>
  <c r="J27" i="10"/>
  <c r="H27" i="10"/>
  <c r="F27" i="10"/>
  <c r="D27" i="10"/>
  <c r="B27" i="10"/>
  <c r="T26" i="10"/>
  <c r="R26" i="10"/>
  <c r="P26" i="10"/>
  <c r="N26" i="10"/>
  <c r="L26" i="10"/>
  <c r="J26" i="10"/>
  <c r="H26" i="10"/>
  <c r="F26" i="10"/>
  <c r="D26" i="10"/>
  <c r="C26" i="10" s="1"/>
  <c r="B26" i="10"/>
  <c r="T25" i="10"/>
  <c r="R25" i="10"/>
  <c r="P25" i="10"/>
  <c r="N25" i="10"/>
  <c r="L25" i="10"/>
  <c r="J25" i="10"/>
  <c r="H25" i="10"/>
  <c r="F25" i="10"/>
  <c r="D25" i="10"/>
  <c r="B25" i="10"/>
  <c r="T24" i="10"/>
  <c r="R24" i="10"/>
  <c r="P24" i="10"/>
  <c r="N24" i="10"/>
  <c r="L24" i="10"/>
  <c r="J24" i="10"/>
  <c r="H24" i="10"/>
  <c r="F24" i="10"/>
  <c r="D24" i="10"/>
  <c r="B24" i="10"/>
  <c r="T23" i="10"/>
  <c r="R23" i="10"/>
  <c r="P23" i="10"/>
  <c r="N23" i="10"/>
  <c r="L23" i="10"/>
  <c r="J23" i="10"/>
  <c r="H23" i="10"/>
  <c r="F23" i="10"/>
  <c r="D23" i="10"/>
  <c r="B23" i="10"/>
  <c r="T22" i="10"/>
  <c r="R22" i="10"/>
  <c r="P22" i="10"/>
  <c r="N22" i="10"/>
  <c r="L22" i="10"/>
  <c r="J22" i="10"/>
  <c r="H22" i="10"/>
  <c r="F22" i="10"/>
  <c r="D22" i="10"/>
  <c r="B22" i="10"/>
  <c r="T21" i="10"/>
  <c r="R21" i="10"/>
  <c r="P21" i="10"/>
  <c r="N21" i="10"/>
  <c r="L21" i="10"/>
  <c r="J21" i="10"/>
  <c r="H21" i="10"/>
  <c r="F21" i="10"/>
  <c r="D21" i="10"/>
  <c r="C21" i="10" s="1"/>
  <c r="B21" i="10"/>
  <c r="T20" i="10"/>
  <c r="R20" i="10"/>
  <c r="P20" i="10"/>
  <c r="N20" i="10"/>
  <c r="L20" i="10"/>
  <c r="J20" i="10"/>
  <c r="H20" i="10"/>
  <c r="F20" i="10"/>
  <c r="D20" i="10"/>
  <c r="C20" i="10" s="1"/>
  <c r="B20" i="10"/>
  <c r="T19" i="10"/>
  <c r="R19" i="10"/>
  <c r="P19" i="10"/>
  <c r="N19" i="10"/>
  <c r="L19" i="10"/>
  <c r="J19" i="10"/>
  <c r="H19" i="10"/>
  <c r="F19" i="10"/>
  <c r="D19" i="10"/>
  <c r="B19" i="10"/>
  <c r="T18" i="10"/>
  <c r="R18" i="10"/>
  <c r="P18" i="10"/>
  <c r="C18" i="10" s="1"/>
  <c r="N18" i="10"/>
  <c r="L18" i="10"/>
  <c r="J18" i="10"/>
  <c r="H18" i="10"/>
  <c r="F18" i="10"/>
  <c r="D18" i="10"/>
  <c r="B18" i="10"/>
  <c r="T17" i="10"/>
  <c r="R17" i="10"/>
  <c r="P17" i="10"/>
  <c r="N17" i="10"/>
  <c r="L17" i="10"/>
  <c r="J17" i="10"/>
  <c r="H17" i="10"/>
  <c r="F17" i="10"/>
  <c r="D17" i="10"/>
  <c r="B17" i="10"/>
  <c r="T16" i="10"/>
  <c r="R16" i="10"/>
  <c r="P16" i="10"/>
  <c r="N16" i="10"/>
  <c r="L16" i="10"/>
  <c r="J16" i="10"/>
  <c r="H16" i="10"/>
  <c r="F16" i="10"/>
  <c r="D16" i="10"/>
  <c r="B16" i="10"/>
  <c r="T15" i="10"/>
  <c r="R15" i="10"/>
  <c r="P15" i="10"/>
  <c r="N15" i="10"/>
  <c r="L15" i="10"/>
  <c r="J15" i="10"/>
  <c r="H15" i="10"/>
  <c r="F15" i="10"/>
  <c r="D15" i="10"/>
  <c r="C15" i="10" s="1"/>
  <c r="B15" i="10"/>
  <c r="T14" i="10"/>
  <c r="R14" i="10"/>
  <c r="P14" i="10"/>
  <c r="N14" i="10"/>
  <c r="L14" i="10"/>
  <c r="J14" i="10"/>
  <c r="H14" i="10"/>
  <c r="F14" i="10"/>
  <c r="D14" i="10"/>
  <c r="C14" i="10" s="1"/>
  <c r="B14" i="10"/>
  <c r="T13" i="10"/>
  <c r="R13" i="10"/>
  <c r="P13" i="10"/>
  <c r="N13" i="10"/>
  <c r="L13" i="10"/>
  <c r="J13" i="10"/>
  <c r="H13" i="10"/>
  <c r="F13" i="10"/>
  <c r="D13" i="10"/>
  <c r="B13" i="10"/>
  <c r="T12" i="10"/>
  <c r="R12" i="10"/>
  <c r="P12" i="10"/>
  <c r="N12" i="10"/>
  <c r="L12" i="10"/>
  <c r="J12" i="10"/>
  <c r="H12" i="10"/>
  <c r="F12" i="10"/>
  <c r="D12" i="10"/>
  <c r="B12" i="10"/>
  <c r="T11" i="10"/>
  <c r="R11" i="10"/>
  <c r="P11" i="10"/>
  <c r="N11" i="10"/>
  <c r="L11" i="10"/>
  <c r="J11" i="10"/>
  <c r="H11" i="10"/>
  <c r="F11" i="10"/>
  <c r="D11" i="10"/>
  <c r="B11" i="10"/>
  <c r="T10" i="10"/>
  <c r="R10" i="10"/>
  <c r="P10" i="10"/>
  <c r="N10" i="10"/>
  <c r="L10" i="10"/>
  <c r="J10" i="10"/>
  <c r="H10" i="10"/>
  <c r="F10" i="10"/>
  <c r="D10" i="10"/>
  <c r="B10" i="10"/>
  <c r="T9" i="10"/>
  <c r="R9" i="10"/>
  <c r="P9" i="10"/>
  <c r="N9" i="10"/>
  <c r="L9" i="10"/>
  <c r="J9" i="10"/>
  <c r="H9" i="10"/>
  <c r="F9" i="10"/>
  <c r="D9" i="10"/>
  <c r="B9" i="10"/>
  <c r="T8" i="10"/>
  <c r="R8" i="10"/>
  <c r="P8" i="10"/>
  <c r="N8" i="10"/>
  <c r="L8" i="10"/>
  <c r="J8" i="10"/>
  <c r="H8" i="10"/>
  <c r="F8" i="10"/>
  <c r="D8" i="10"/>
  <c r="B8" i="10"/>
  <c r="T7" i="10"/>
  <c r="C7" i="10" s="1"/>
  <c r="R7" i="10"/>
  <c r="P7" i="10"/>
  <c r="N7" i="10"/>
  <c r="L7" i="10"/>
  <c r="J7" i="10"/>
  <c r="H7" i="10"/>
  <c r="F7" i="10"/>
  <c r="D7" i="10"/>
  <c r="B7" i="10"/>
  <c r="T6" i="10"/>
  <c r="R6" i="10"/>
  <c r="P6" i="10"/>
  <c r="N6" i="10"/>
  <c r="L6" i="10"/>
  <c r="J6" i="10"/>
  <c r="H6" i="10"/>
  <c r="F6" i="10"/>
  <c r="D6" i="10"/>
  <c r="B6" i="10"/>
  <c r="T5" i="10"/>
  <c r="R5" i="10"/>
  <c r="P5" i="10"/>
  <c r="N5" i="10"/>
  <c r="L5" i="10"/>
  <c r="J5" i="10"/>
  <c r="H5" i="10"/>
  <c r="D5" i="10"/>
  <c r="B5" i="10"/>
  <c r="T4" i="10"/>
  <c r="R4" i="10"/>
  <c r="P4" i="10"/>
  <c r="N4" i="10"/>
  <c r="L4" i="10"/>
  <c r="J4" i="10"/>
  <c r="H4" i="10"/>
  <c r="F4" i="10"/>
  <c r="D4" i="10"/>
  <c r="B4" i="10"/>
  <c r="J43" i="9"/>
  <c r="H43" i="9"/>
  <c r="F43" i="9"/>
  <c r="D43" i="9"/>
  <c r="B43" i="9"/>
  <c r="J42" i="9"/>
  <c r="H42" i="9"/>
  <c r="F42" i="9"/>
  <c r="D42" i="9"/>
  <c r="B42" i="9"/>
  <c r="J41" i="9"/>
  <c r="H41" i="9"/>
  <c r="F41" i="9"/>
  <c r="D41" i="9"/>
  <c r="C41" i="9" s="1"/>
  <c r="B41" i="9"/>
  <c r="J40" i="9"/>
  <c r="H40" i="9"/>
  <c r="F40" i="9"/>
  <c r="D40" i="9"/>
  <c r="B40" i="9"/>
  <c r="J39" i="9"/>
  <c r="H39" i="9"/>
  <c r="F39" i="9"/>
  <c r="D39" i="9"/>
  <c r="C39" i="9" s="1"/>
  <c r="B39" i="9"/>
  <c r="J38" i="9"/>
  <c r="H38" i="9"/>
  <c r="F38" i="9"/>
  <c r="D38" i="9"/>
  <c r="B38" i="9"/>
  <c r="J37" i="9"/>
  <c r="H37" i="9"/>
  <c r="F37" i="9"/>
  <c r="D37" i="9"/>
  <c r="B37" i="9"/>
  <c r="J36" i="9"/>
  <c r="H36" i="9"/>
  <c r="F36" i="9"/>
  <c r="D36" i="9"/>
  <c r="B36" i="9"/>
  <c r="J35" i="9"/>
  <c r="H35" i="9"/>
  <c r="F35" i="9"/>
  <c r="D35" i="9"/>
  <c r="B35" i="9"/>
  <c r="J34" i="9"/>
  <c r="H34" i="9"/>
  <c r="C34" i="9" s="1"/>
  <c r="F34" i="9"/>
  <c r="D34" i="9"/>
  <c r="B34" i="9"/>
  <c r="J33" i="9"/>
  <c r="H33" i="9"/>
  <c r="F33" i="9"/>
  <c r="D33" i="9"/>
  <c r="B33" i="9"/>
  <c r="J32" i="9"/>
  <c r="H32" i="9"/>
  <c r="F32" i="9"/>
  <c r="D32" i="9"/>
  <c r="C32" i="9" s="1"/>
  <c r="B32" i="9"/>
  <c r="J31" i="9"/>
  <c r="H31" i="9"/>
  <c r="F31" i="9"/>
  <c r="D31" i="9"/>
  <c r="B31" i="9"/>
  <c r="J30" i="9"/>
  <c r="H30" i="9"/>
  <c r="F30" i="9"/>
  <c r="D30" i="9"/>
  <c r="B30" i="9"/>
  <c r="J29" i="9"/>
  <c r="H29" i="9"/>
  <c r="F29" i="9"/>
  <c r="D29" i="9"/>
  <c r="C29" i="9" s="1"/>
  <c r="B29" i="9"/>
  <c r="J28" i="9"/>
  <c r="H28" i="9"/>
  <c r="F28" i="9"/>
  <c r="D28" i="9"/>
  <c r="B28" i="9"/>
  <c r="J27" i="9"/>
  <c r="H27" i="9"/>
  <c r="F27" i="9"/>
  <c r="D27" i="9"/>
  <c r="C27" i="9" s="1"/>
  <c r="B27" i="9"/>
  <c r="J26" i="9"/>
  <c r="H26" i="9"/>
  <c r="F26" i="9"/>
  <c r="D26" i="9"/>
  <c r="B26" i="9"/>
  <c r="J25" i="9"/>
  <c r="H25" i="9"/>
  <c r="F25" i="9"/>
  <c r="D25" i="9"/>
  <c r="B25" i="9"/>
  <c r="J24" i="9"/>
  <c r="H24" i="9"/>
  <c r="F24" i="9"/>
  <c r="D24" i="9"/>
  <c r="B24" i="9"/>
  <c r="J23" i="9"/>
  <c r="H23" i="9"/>
  <c r="F23" i="9"/>
  <c r="D23" i="9"/>
  <c r="B23" i="9"/>
  <c r="J22" i="9"/>
  <c r="H22" i="9"/>
  <c r="F22" i="9"/>
  <c r="D22" i="9"/>
  <c r="C22" i="9" s="1"/>
  <c r="B22" i="9"/>
  <c r="J21" i="9"/>
  <c r="H21" i="9"/>
  <c r="F21" i="9"/>
  <c r="D21" i="9"/>
  <c r="B21" i="9"/>
  <c r="J20" i="9"/>
  <c r="H20" i="9"/>
  <c r="F20" i="9"/>
  <c r="D20" i="9"/>
  <c r="C20" i="9" s="1"/>
  <c r="B20" i="9"/>
  <c r="J19" i="9"/>
  <c r="H19" i="9"/>
  <c r="F19" i="9"/>
  <c r="D19" i="9"/>
  <c r="B19" i="9"/>
  <c r="J18" i="9"/>
  <c r="H18" i="9"/>
  <c r="F18" i="9"/>
  <c r="D18" i="9"/>
  <c r="B18" i="9"/>
  <c r="J17" i="9"/>
  <c r="H17" i="9"/>
  <c r="F17" i="9"/>
  <c r="D17" i="9"/>
  <c r="C17" i="9" s="1"/>
  <c r="B17" i="9"/>
  <c r="J16" i="9"/>
  <c r="H16" i="9"/>
  <c r="F16" i="9"/>
  <c r="D16" i="9"/>
  <c r="B16" i="9"/>
  <c r="J15" i="9"/>
  <c r="H15" i="9"/>
  <c r="F15" i="9"/>
  <c r="D15" i="9"/>
  <c r="C15" i="9" s="1"/>
  <c r="B15" i="9"/>
  <c r="J14" i="9"/>
  <c r="H14" i="9"/>
  <c r="F14" i="9"/>
  <c r="D14" i="9"/>
  <c r="B14" i="9"/>
  <c r="J13" i="9"/>
  <c r="H13" i="9"/>
  <c r="F13" i="9"/>
  <c r="D13" i="9"/>
  <c r="B13" i="9"/>
  <c r="J12" i="9"/>
  <c r="H12" i="9"/>
  <c r="F12" i="9"/>
  <c r="D12" i="9"/>
  <c r="B12" i="9"/>
  <c r="J11" i="9"/>
  <c r="H11" i="9"/>
  <c r="F11" i="9"/>
  <c r="D11" i="9"/>
  <c r="B11" i="9"/>
  <c r="J10" i="9"/>
  <c r="H10" i="9"/>
  <c r="F10" i="9"/>
  <c r="D10" i="9"/>
  <c r="C10" i="9" s="1"/>
  <c r="B10" i="9"/>
  <c r="J9" i="9"/>
  <c r="H9" i="9"/>
  <c r="F9" i="9"/>
  <c r="D9" i="9"/>
  <c r="B9" i="9"/>
  <c r="J8" i="9"/>
  <c r="H8" i="9"/>
  <c r="F8" i="9"/>
  <c r="D8" i="9"/>
  <c r="C8" i="9" s="1"/>
  <c r="B8" i="9"/>
  <c r="J7" i="9"/>
  <c r="H7" i="9"/>
  <c r="F7" i="9"/>
  <c r="D7" i="9"/>
  <c r="B7" i="9"/>
  <c r="J6" i="9"/>
  <c r="H6" i="9"/>
  <c r="F6" i="9"/>
  <c r="D6" i="9"/>
  <c r="B6" i="9"/>
  <c r="J5" i="9"/>
  <c r="H5" i="9"/>
  <c r="F5" i="9"/>
  <c r="D5" i="9"/>
  <c r="B5" i="9"/>
  <c r="J4" i="9"/>
  <c r="H4" i="9"/>
  <c r="F4" i="9"/>
  <c r="D4" i="9"/>
  <c r="B4" i="9"/>
  <c r="N43" i="8"/>
  <c r="L43" i="8"/>
  <c r="J43" i="8"/>
  <c r="H43" i="8"/>
  <c r="F43" i="8"/>
  <c r="D43" i="8"/>
  <c r="C43" i="8" s="1"/>
  <c r="B43" i="8"/>
  <c r="N42" i="8"/>
  <c r="L42" i="8"/>
  <c r="J42" i="8"/>
  <c r="H42" i="8"/>
  <c r="F42" i="8"/>
  <c r="D42" i="8"/>
  <c r="B42" i="8"/>
  <c r="N41" i="8"/>
  <c r="L41" i="8"/>
  <c r="J41" i="8"/>
  <c r="H41" i="8"/>
  <c r="F41" i="8"/>
  <c r="D41" i="8"/>
  <c r="B41" i="8"/>
  <c r="N40" i="8"/>
  <c r="L40" i="8"/>
  <c r="J40" i="8"/>
  <c r="H40" i="8"/>
  <c r="F40" i="8"/>
  <c r="D40" i="8"/>
  <c r="B40" i="8"/>
  <c r="N39" i="8"/>
  <c r="L39" i="8"/>
  <c r="J39" i="8"/>
  <c r="H39" i="8"/>
  <c r="F39" i="8"/>
  <c r="D39" i="8"/>
  <c r="B39" i="8"/>
  <c r="N38" i="8"/>
  <c r="L38" i="8"/>
  <c r="J38" i="8"/>
  <c r="H38" i="8"/>
  <c r="F38" i="8"/>
  <c r="D38" i="8"/>
  <c r="B38" i="8"/>
  <c r="N37" i="8"/>
  <c r="L37" i="8"/>
  <c r="J37" i="8"/>
  <c r="H37" i="8"/>
  <c r="F37" i="8"/>
  <c r="D37" i="8"/>
  <c r="B37" i="8"/>
  <c r="N36" i="8"/>
  <c r="L36" i="8"/>
  <c r="J36" i="8"/>
  <c r="H36" i="8"/>
  <c r="F36" i="8"/>
  <c r="D36" i="8"/>
  <c r="B36" i="8"/>
  <c r="N35" i="8"/>
  <c r="L35" i="8"/>
  <c r="J35" i="8"/>
  <c r="H35" i="8"/>
  <c r="F35" i="8"/>
  <c r="D35" i="8"/>
  <c r="C35" i="8" s="1"/>
  <c r="B35" i="8"/>
  <c r="N34" i="8"/>
  <c r="L34" i="8"/>
  <c r="J34" i="8"/>
  <c r="H34" i="8"/>
  <c r="F34" i="8"/>
  <c r="D34" i="8"/>
  <c r="B34" i="8"/>
  <c r="N33" i="8"/>
  <c r="L33" i="8"/>
  <c r="J33" i="8"/>
  <c r="H33" i="8"/>
  <c r="F33" i="8"/>
  <c r="D33" i="8"/>
  <c r="B33" i="8"/>
  <c r="N32" i="8"/>
  <c r="L32" i="8"/>
  <c r="J32" i="8"/>
  <c r="H32" i="8"/>
  <c r="F32" i="8"/>
  <c r="D32" i="8"/>
  <c r="B32" i="8"/>
  <c r="N31" i="8"/>
  <c r="L31" i="8"/>
  <c r="J31" i="8"/>
  <c r="H31" i="8"/>
  <c r="F31" i="8"/>
  <c r="D31" i="8"/>
  <c r="C31" i="8" s="1"/>
  <c r="B31" i="8"/>
  <c r="N30" i="8"/>
  <c r="L30" i="8"/>
  <c r="J30" i="8"/>
  <c r="H30" i="8"/>
  <c r="F30" i="8"/>
  <c r="D30" i="8"/>
  <c r="B30" i="8"/>
  <c r="N29" i="8"/>
  <c r="L29" i="8"/>
  <c r="J29" i="8"/>
  <c r="H29" i="8"/>
  <c r="F29" i="8"/>
  <c r="D29" i="8"/>
  <c r="B29" i="8"/>
  <c r="N28" i="8"/>
  <c r="L28" i="8"/>
  <c r="J28" i="8"/>
  <c r="H28" i="8"/>
  <c r="F28" i="8"/>
  <c r="D28" i="8"/>
  <c r="B28" i="8"/>
  <c r="N27" i="8"/>
  <c r="L27" i="8"/>
  <c r="J27" i="8"/>
  <c r="H27" i="8"/>
  <c r="F27" i="8"/>
  <c r="D27" i="8"/>
  <c r="B27" i="8"/>
  <c r="N26" i="8"/>
  <c r="L26" i="8"/>
  <c r="J26" i="8"/>
  <c r="H26" i="8"/>
  <c r="F26" i="8"/>
  <c r="D26" i="8"/>
  <c r="B26" i="8"/>
  <c r="N25" i="8"/>
  <c r="L25" i="8"/>
  <c r="J25" i="8"/>
  <c r="H25" i="8"/>
  <c r="F25" i="8"/>
  <c r="D25" i="8"/>
  <c r="B25" i="8"/>
  <c r="N24" i="8"/>
  <c r="L24" i="8"/>
  <c r="J24" i="8"/>
  <c r="H24" i="8"/>
  <c r="F24" i="8"/>
  <c r="D24" i="8"/>
  <c r="B24" i="8"/>
  <c r="N23" i="8"/>
  <c r="L23" i="8"/>
  <c r="J23" i="8"/>
  <c r="H23" i="8"/>
  <c r="F23" i="8"/>
  <c r="D23" i="8"/>
  <c r="C23" i="8" s="1"/>
  <c r="B23" i="8"/>
  <c r="N22" i="8"/>
  <c r="L22" i="8"/>
  <c r="J22" i="8"/>
  <c r="H22" i="8"/>
  <c r="F22" i="8"/>
  <c r="D22" i="8"/>
  <c r="B22" i="8"/>
  <c r="N21" i="8"/>
  <c r="L21" i="8"/>
  <c r="J21" i="8"/>
  <c r="H21" i="8"/>
  <c r="F21" i="8"/>
  <c r="D21" i="8"/>
  <c r="B21" i="8"/>
  <c r="N20" i="8"/>
  <c r="L20" i="8"/>
  <c r="J20" i="8"/>
  <c r="H20" i="8"/>
  <c r="F20" i="8"/>
  <c r="D20" i="8"/>
  <c r="B20" i="8"/>
  <c r="N19" i="8"/>
  <c r="L19" i="8"/>
  <c r="J19" i="8"/>
  <c r="H19" i="8"/>
  <c r="F19" i="8"/>
  <c r="D19" i="8"/>
  <c r="B19" i="8"/>
  <c r="N18" i="8"/>
  <c r="L18" i="8"/>
  <c r="J18" i="8"/>
  <c r="H18" i="8"/>
  <c r="F18" i="8"/>
  <c r="D18" i="8"/>
  <c r="B18" i="8"/>
  <c r="N17" i="8"/>
  <c r="L17" i="8"/>
  <c r="J17" i="8"/>
  <c r="H17" i="8"/>
  <c r="F17" i="8"/>
  <c r="D17" i="8"/>
  <c r="B17" i="8"/>
  <c r="N16" i="8"/>
  <c r="L16" i="8"/>
  <c r="J16" i="8"/>
  <c r="H16" i="8"/>
  <c r="F16" i="8"/>
  <c r="D16" i="8"/>
  <c r="B16" i="8"/>
  <c r="N15" i="8"/>
  <c r="L15" i="8"/>
  <c r="J15" i="8"/>
  <c r="H15" i="8"/>
  <c r="F15" i="8"/>
  <c r="D15" i="8"/>
  <c r="B15" i="8"/>
  <c r="N14" i="8"/>
  <c r="L14" i="8"/>
  <c r="J14" i="8"/>
  <c r="H14" i="8"/>
  <c r="F14" i="8"/>
  <c r="D14" i="8"/>
  <c r="B14" i="8"/>
  <c r="N13" i="8"/>
  <c r="L13" i="8"/>
  <c r="J13" i="8"/>
  <c r="H13" i="8"/>
  <c r="F13" i="8"/>
  <c r="D13" i="8"/>
  <c r="B13" i="8"/>
  <c r="N12" i="8"/>
  <c r="L12" i="8"/>
  <c r="J12" i="8"/>
  <c r="H12" i="8"/>
  <c r="F12" i="8"/>
  <c r="D12" i="8"/>
  <c r="B12" i="8"/>
  <c r="N11" i="8"/>
  <c r="L11" i="8"/>
  <c r="J11" i="8"/>
  <c r="H11" i="8"/>
  <c r="F11" i="8"/>
  <c r="D11" i="8"/>
  <c r="C11" i="8" s="1"/>
  <c r="B11" i="8"/>
  <c r="N10" i="8"/>
  <c r="L10" i="8"/>
  <c r="J10" i="8"/>
  <c r="H10" i="8"/>
  <c r="F10" i="8"/>
  <c r="D10" i="8"/>
  <c r="B10" i="8"/>
  <c r="N9" i="8"/>
  <c r="L9" i="8"/>
  <c r="J9" i="8"/>
  <c r="H9" i="8"/>
  <c r="F9" i="8"/>
  <c r="D9" i="8"/>
  <c r="B9" i="8"/>
  <c r="N8" i="8"/>
  <c r="L8" i="8"/>
  <c r="J8" i="8"/>
  <c r="H8" i="8"/>
  <c r="F8" i="8"/>
  <c r="D8" i="8"/>
  <c r="B8" i="8"/>
  <c r="N7" i="8"/>
  <c r="L7" i="8"/>
  <c r="J7" i="8"/>
  <c r="H7" i="8"/>
  <c r="F7" i="8"/>
  <c r="D7" i="8"/>
  <c r="C7" i="8" s="1"/>
  <c r="B7" i="8"/>
  <c r="N6" i="8"/>
  <c r="L6" i="8"/>
  <c r="J6" i="8"/>
  <c r="H6" i="8"/>
  <c r="F6" i="8"/>
  <c r="D6" i="8"/>
  <c r="B6" i="8"/>
  <c r="N5" i="8"/>
  <c r="L5" i="8"/>
  <c r="J5" i="8"/>
  <c r="H5" i="8"/>
  <c r="F5" i="8"/>
  <c r="D5" i="8"/>
  <c r="B5" i="8"/>
  <c r="N4" i="8"/>
  <c r="L4" i="8"/>
  <c r="J4" i="8"/>
  <c r="H4" i="8"/>
  <c r="F4" i="8"/>
  <c r="D4" i="8"/>
  <c r="B4" i="8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" i="7"/>
  <c r="R43" i="7"/>
  <c r="P43" i="7"/>
  <c r="N43" i="7"/>
  <c r="L43" i="7"/>
  <c r="J43" i="7"/>
  <c r="H43" i="7"/>
  <c r="F43" i="7"/>
  <c r="D43" i="7"/>
  <c r="B43" i="7"/>
  <c r="R42" i="7"/>
  <c r="P42" i="7"/>
  <c r="N42" i="7"/>
  <c r="L42" i="7"/>
  <c r="J42" i="7"/>
  <c r="H42" i="7"/>
  <c r="F42" i="7"/>
  <c r="D42" i="7"/>
  <c r="B42" i="7"/>
  <c r="R41" i="7"/>
  <c r="P41" i="7"/>
  <c r="N41" i="7"/>
  <c r="L41" i="7"/>
  <c r="J41" i="7"/>
  <c r="C41" i="7" s="1"/>
  <c r="H41" i="7"/>
  <c r="F41" i="7"/>
  <c r="D41" i="7"/>
  <c r="B41" i="7"/>
  <c r="R40" i="7"/>
  <c r="P40" i="7"/>
  <c r="N40" i="7"/>
  <c r="L40" i="7"/>
  <c r="J40" i="7"/>
  <c r="H40" i="7"/>
  <c r="F40" i="7"/>
  <c r="D40" i="7"/>
  <c r="C40" i="7" s="1"/>
  <c r="B40" i="7"/>
  <c r="R39" i="7"/>
  <c r="P39" i="7"/>
  <c r="N39" i="7"/>
  <c r="L39" i="7"/>
  <c r="J39" i="7"/>
  <c r="H39" i="7"/>
  <c r="F39" i="7"/>
  <c r="D39" i="7"/>
  <c r="B39" i="7"/>
  <c r="R38" i="7"/>
  <c r="P38" i="7"/>
  <c r="N38" i="7"/>
  <c r="L38" i="7"/>
  <c r="J38" i="7"/>
  <c r="H38" i="7"/>
  <c r="F38" i="7"/>
  <c r="D38" i="7"/>
  <c r="B38" i="7"/>
  <c r="R37" i="7"/>
  <c r="P37" i="7"/>
  <c r="N37" i="7"/>
  <c r="L37" i="7"/>
  <c r="J37" i="7"/>
  <c r="H37" i="7"/>
  <c r="F37" i="7"/>
  <c r="D37" i="7"/>
  <c r="B37" i="7"/>
  <c r="R36" i="7"/>
  <c r="P36" i="7"/>
  <c r="N36" i="7"/>
  <c r="L36" i="7"/>
  <c r="J36" i="7"/>
  <c r="H36" i="7"/>
  <c r="F36" i="7"/>
  <c r="D36" i="7"/>
  <c r="C36" i="7" s="1"/>
  <c r="B36" i="7"/>
  <c r="R35" i="7"/>
  <c r="P35" i="7"/>
  <c r="N35" i="7"/>
  <c r="L35" i="7"/>
  <c r="J35" i="7"/>
  <c r="H35" i="7"/>
  <c r="F35" i="7"/>
  <c r="D35" i="7"/>
  <c r="C35" i="7" s="1"/>
  <c r="B35" i="7"/>
  <c r="R34" i="7"/>
  <c r="P34" i="7"/>
  <c r="N34" i="7"/>
  <c r="L34" i="7"/>
  <c r="J34" i="7"/>
  <c r="H34" i="7"/>
  <c r="F34" i="7"/>
  <c r="D34" i="7"/>
  <c r="C34" i="7" s="1"/>
  <c r="B34" i="7"/>
  <c r="R33" i="7"/>
  <c r="P33" i="7"/>
  <c r="N33" i="7"/>
  <c r="L33" i="7"/>
  <c r="J33" i="7"/>
  <c r="C33" i="7" s="1"/>
  <c r="H33" i="7"/>
  <c r="F33" i="7"/>
  <c r="D33" i="7"/>
  <c r="B33" i="7"/>
  <c r="R32" i="7"/>
  <c r="P32" i="7"/>
  <c r="N32" i="7"/>
  <c r="L32" i="7"/>
  <c r="J32" i="7"/>
  <c r="H32" i="7"/>
  <c r="F32" i="7"/>
  <c r="D32" i="7"/>
  <c r="B32" i="7"/>
  <c r="R31" i="7"/>
  <c r="P31" i="7"/>
  <c r="N31" i="7"/>
  <c r="L31" i="7"/>
  <c r="J31" i="7"/>
  <c r="H31" i="7"/>
  <c r="F31" i="7"/>
  <c r="D31" i="7"/>
  <c r="B31" i="7"/>
  <c r="R30" i="7"/>
  <c r="P30" i="7"/>
  <c r="N30" i="7"/>
  <c r="L30" i="7"/>
  <c r="J30" i="7"/>
  <c r="H30" i="7"/>
  <c r="F30" i="7"/>
  <c r="D30" i="7"/>
  <c r="B30" i="7"/>
  <c r="R29" i="7"/>
  <c r="P29" i="7"/>
  <c r="N29" i="7"/>
  <c r="L29" i="7"/>
  <c r="J29" i="7"/>
  <c r="C29" i="7" s="1"/>
  <c r="H29" i="7"/>
  <c r="F29" i="7"/>
  <c r="D29" i="7"/>
  <c r="B29" i="7"/>
  <c r="R28" i="7"/>
  <c r="P28" i="7"/>
  <c r="N28" i="7"/>
  <c r="L28" i="7"/>
  <c r="J28" i="7"/>
  <c r="H28" i="7"/>
  <c r="F28" i="7"/>
  <c r="D28" i="7"/>
  <c r="B28" i="7"/>
  <c r="R27" i="7"/>
  <c r="P27" i="7"/>
  <c r="N27" i="7"/>
  <c r="L27" i="7"/>
  <c r="J27" i="7"/>
  <c r="H27" i="7"/>
  <c r="F27" i="7"/>
  <c r="D27" i="7"/>
  <c r="B27" i="7"/>
  <c r="R26" i="7"/>
  <c r="P26" i="7"/>
  <c r="N26" i="7"/>
  <c r="L26" i="7"/>
  <c r="J26" i="7"/>
  <c r="H26" i="7"/>
  <c r="F26" i="7"/>
  <c r="D26" i="7"/>
  <c r="B26" i="7"/>
  <c r="R25" i="7"/>
  <c r="P25" i="7"/>
  <c r="N25" i="7"/>
  <c r="L25" i="7"/>
  <c r="J25" i="7"/>
  <c r="H25" i="7"/>
  <c r="F25" i="7"/>
  <c r="D25" i="7"/>
  <c r="B25" i="7"/>
  <c r="R24" i="7"/>
  <c r="P24" i="7"/>
  <c r="N24" i="7"/>
  <c r="L24" i="7"/>
  <c r="J24" i="7"/>
  <c r="H24" i="7"/>
  <c r="F24" i="7"/>
  <c r="D24" i="7"/>
  <c r="C24" i="7" s="1"/>
  <c r="B24" i="7"/>
  <c r="R23" i="7"/>
  <c r="P23" i="7"/>
  <c r="N23" i="7"/>
  <c r="L23" i="7"/>
  <c r="J23" i="7"/>
  <c r="H23" i="7"/>
  <c r="F23" i="7"/>
  <c r="D23" i="7"/>
  <c r="B23" i="7"/>
  <c r="R22" i="7"/>
  <c r="P22" i="7"/>
  <c r="N22" i="7"/>
  <c r="L22" i="7"/>
  <c r="J22" i="7"/>
  <c r="H22" i="7"/>
  <c r="F22" i="7"/>
  <c r="D22" i="7"/>
  <c r="B22" i="7"/>
  <c r="R21" i="7"/>
  <c r="P21" i="7"/>
  <c r="N21" i="7"/>
  <c r="L21" i="7"/>
  <c r="J21" i="7"/>
  <c r="C21" i="7" s="1"/>
  <c r="H21" i="7"/>
  <c r="F21" i="7"/>
  <c r="D21" i="7"/>
  <c r="B21" i="7"/>
  <c r="R20" i="7"/>
  <c r="P20" i="7"/>
  <c r="N20" i="7"/>
  <c r="L20" i="7"/>
  <c r="J20" i="7"/>
  <c r="H20" i="7"/>
  <c r="F20" i="7"/>
  <c r="D20" i="7"/>
  <c r="B20" i="7"/>
  <c r="R19" i="7"/>
  <c r="P19" i="7"/>
  <c r="N19" i="7"/>
  <c r="L19" i="7"/>
  <c r="J19" i="7"/>
  <c r="H19" i="7"/>
  <c r="F19" i="7"/>
  <c r="D19" i="7"/>
  <c r="B19" i="7"/>
  <c r="R18" i="7"/>
  <c r="P18" i="7"/>
  <c r="N18" i="7"/>
  <c r="L18" i="7"/>
  <c r="J18" i="7"/>
  <c r="H18" i="7"/>
  <c r="F18" i="7"/>
  <c r="D18" i="7"/>
  <c r="B18" i="7"/>
  <c r="R17" i="7"/>
  <c r="P17" i="7"/>
  <c r="N17" i="7"/>
  <c r="L17" i="7"/>
  <c r="J17" i="7"/>
  <c r="C17" i="7" s="1"/>
  <c r="H17" i="7"/>
  <c r="F17" i="7"/>
  <c r="D17" i="7"/>
  <c r="B17" i="7"/>
  <c r="R16" i="7"/>
  <c r="P16" i="7"/>
  <c r="N16" i="7"/>
  <c r="L16" i="7"/>
  <c r="J16" i="7"/>
  <c r="H16" i="7"/>
  <c r="F16" i="7"/>
  <c r="D16" i="7"/>
  <c r="B16" i="7"/>
  <c r="R15" i="7"/>
  <c r="P15" i="7"/>
  <c r="N15" i="7"/>
  <c r="L15" i="7"/>
  <c r="J15" i="7"/>
  <c r="H15" i="7"/>
  <c r="F15" i="7"/>
  <c r="D15" i="7"/>
  <c r="B15" i="7"/>
  <c r="R14" i="7"/>
  <c r="P14" i="7"/>
  <c r="N14" i="7"/>
  <c r="L14" i="7"/>
  <c r="J14" i="7"/>
  <c r="H14" i="7"/>
  <c r="F14" i="7"/>
  <c r="D14" i="7"/>
  <c r="B14" i="7"/>
  <c r="R13" i="7"/>
  <c r="P13" i="7"/>
  <c r="N13" i="7"/>
  <c r="L13" i="7"/>
  <c r="J13" i="7"/>
  <c r="H13" i="7"/>
  <c r="F13" i="7"/>
  <c r="D13" i="7"/>
  <c r="B13" i="7"/>
  <c r="R12" i="7"/>
  <c r="P12" i="7"/>
  <c r="N12" i="7"/>
  <c r="L12" i="7"/>
  <c r="J12" i="7"/>
  <c r="H12" i="7"/>
  <c r="F12" i="7"/>
  <c r="D12" i="7"/>
  <c r="C12" i="7" s="1"/>
  <c r="B12" i="7"/>
  <c r="R11" i="7"/>
  <c r="P11" i="7"/>
  <c r="N11" i="7"/>
  <c r="L11" i="7"/>
  <c r="J11" i="7"/>
  <c r="H11" i="7"/>
  <c r="F11" i="7"/>
  <c r="D11" i="7"/>
  <c r="B11" i="7"/>
  <c r="R10" i="7"/>
  <c r="P10" i="7"/>
  <c r="N10" i="7"/>
  <c r="L10" i="7"/>
  <c r="J10" i="7"/>
  <c r="H10" i="7"/>
  <c r="F10" i="7"/>
  <c r="D10" i="7"/>
  <c r="B10" i="7"/>
  <c r="R9" i="7"/>
  <c r="P9" i="7"/>
  <c r="N9" i="7"/>
  <c r="L9" i="7"/>
  <c r="J9" i="7"/>
  <c r="C9" i="7" s="1"/>
  <c r="H9" i="7"/>
  <c r="F9" i="7"/>
  <c r="D9" i="7"/>
  <c r="B9" i="7"/>
  <c r="R8" i="7"/>
  <c r="P8" i="7"/>
  <c r="N8" i="7"/>
  <c r="L8" i="7"/>
  <c r="J8" i="7"/>
  <c r="H8" i="7"/>
  <c r="F8" i="7"/>
  <c r="D8" i="7"/>
  <c r="C8" i="7" s="1"/>
  <c r="B8" i="7"/>
  <c r="R7" i="7"/>
  <c r="P7" i="7"/>
  <c r="N7" i="7"/>
  <c r="L7" i="7"/>
  <c r="J7" i="7"/>
  <c r="H7" i="7"/>
  <c r="F7" i="7"/>
  <c r="D7" i="7"/>
  <c r="B7" i="7"/>
  <c r="R6" i="7"/>
  <c r="P6" i="7"/>
  <c r="N6" i="7"/>
  <c r="L6" i="7"/>
  <c r="J6" i="7"/>
  <c r="H6" i="7"/>
  <c r="F6" i="7"/>
  <c r="D6" i="7"/>
  <c r="B6" i="7"/>
  <c r="R5" i="7"/>
  <c r="P5" i="7"/>
  <c r="N5" i="7"/>
  <c r="L5" i="7"/>
  <c r="J5" i="7"/>
  <c r="H5" i="7"/>
  <c r="F5" i="7"/>
  <c r="D5" i="7"/>
  <c r="B5" i="7"/>
  <c r="R4" i="7"/>
  <c r="P4" i="7"/>
  <c r="N4" i="7"/>
  <c r="L4" i="7"/>
  <c r="J4" i="7"/>
  <c r="H4" i="7"/>
  <c r="F4" i="7"/>
  <c r="D4" i="7"/>
  <c r="B4" i="7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R4" i="6"/>
  <c r="P4" i="6"/>
  <c r="N4" i="6"/>
  <c r="C12" i="9" l="1"/>
  <c r="C14" i="9"/>
  <c r="C24" i="9"/>
  <c r="C26" i="9"/>
  <c r="C36" i="9"/>
  <c r="C38" i="9"/>
  <c r="C9" i="12"/>
  <c r="C11" i="7"/>
  <c r="C23" i="7"/>
  <c r="C14" i="8"/>
  <c r="C26" i="8"/>
  <c r="C38" i="8"/>
  <c r="C22" i="11"/>
  <c r="C8" i="14"/>
  <c r="C28" i="12"/>
  <c r="C18" i="13"/>
  <c r="C39" i="7"/>
  <c r="C19" i="10"/>
  <c r="C31" i="10"/>
  <c r="C43" i="10"/>
  <c r="C17" i="13"/>
  <c r="C18" i="14"/>
  <c r="C37" i="14"/>
  <c r="C6" i="7"/>
  <c r="C18" i="7"/>
  <c r="C30" i="7"/>
  <c r="C42" i="7"/>
  <c r="C11" i="9"/>
  <c r="C13" i="9"/>
  <c r="C25" i="9"/>
  <c r="C37" i="9"/>
  <c r="C17" i="10"/>
  <c r="C29" i="10"/>
  <c r="C41" i="10"/>
  <c r="C13" i="8"/>
  <c r="C16" i="8"/>
  <c r="C20" i="8"/>
  <c r="C25" i="8"/>
  <c r="C30" i="8"/>
  <c r="C32" i="8"/>
  <c r="C37" i="8"/>
  <c r="C16" i="9"/>
  <c r="C28" i="9"/>
  <c r="C40" i="9"/>
  <c r="C12" i="14"/>
  <c r="C29" i="8"/>
  <c r="C33" i="9"/>
  <c r="C5" i="14"/>
  <c r="C29" i="12"/>
  <c r="C31" i="14"/>
  <c r="AL39" i="6"/>
  <c r="AM39" i="6"/>
  <c r="AH18" i="8"/>
  <c r="AI18" i="8"/>
  <c r="AL18" i="8"/>
  <c r="AM18" i="8"/>
  <c r="AJ28" i="8"/>
  <c r="AK28" i="8"/>
  <c r="AA23" i="9"/>
  <c r="AD23" i="9"/>
  <c r="AE23" i="9"/>
  <c r="AF23" i="9"/>
  <c r="AG23" i="9"/>
  <c r="AH23" i="9"/>
  <c r="AI23" i="9"/>
  <c r="AL23" i="9"/>
  <c r="AM23" i="9"/>
  <c r="Z23" i="9"/>
  <c r="Z9" i="10"/>
  <c r="AK9" i="10"/>
  <c r="AA9" i="10"/>
  <c r="AN9" i="10"/>
  <c r="AB9" i="10"/>
  <c r="AO9" i="10"/>
  <c r="AC9" i="10"/>
  <c r="AJ9" i="10"/>
  <c r="AL16" i="10"/>
  <c r="AM16" i="10"/>
  <c r="AL22" i="10"/>
  <c r="AM22" i="10"/>
  <c r="Z33" i="10"/>
  <c r="AA33" i="10"/>
  <c r="AN33" i="10"/>
  <c r="AB33" i="10"/>
  <c r="AO33" i="10"/>
  <c r="AC33" i="10"/>
  <c r="AJ33" i="10"/>
  <c r="AK33" i="10"/>
  <c r="AB39" i="10"/>
  <c r="AJ39" i="10"/>
  <c r="AK39" i="10"/>
  <c r="Z39" i="10"/>
  <c r="AA39" i="10"/>
  <c r="AN39" i="10"/>
  <c r="AO39" i="10"/>
  <c r="AC39" i="10"/>
  <c r="C25" i="12"/>
  <c r="AK25" i="12"/>
  <c r="AJ25" i="12"/>
  <c r="AH12" i="7"/>
  <c r="AI12" i="7"/>
  <c r="AH8" i="8"/>
  <c r="AI8" i="8"/>
  <c r="AL8" i="8"/>
  <c r="AM8" i="8"/>
  <c r="AA22" i="8"/>
  <c r="AO22" i="8"/>
  <c r="AD22" i="8"/>
  <c r="AE22" i="8"/>
  <c r="AG22" i="8"/>
  <c r="Z22" i="8"/>
  <c r="AF22" i="8"/>
  <c r="AN22" i="8"/>
  <c r="AK30" i="8"/>
  <c r="AJ30" i="8"/>
  <c r="AM32" i="8"/>
  <c r="AH32" i="8"/>
  <c r="AI32" i="8"/>
  <c r="AL32" i="8"/>
  <c r="AA34" i="8"/>
  <c r="AO34" i="8"/>
  <c r="AD34" i="8"/>
  <c r="AE34" i="8"/>
  <c r="AG34" i="8"/>
  <c r="Z34" i="8"/>
  <c r="AF34" i="8"/>
  <c r="AN34" i="8"/>
  <c r="AC40" i="9"/>
  <c r="AB40" i="9"/>
  <c r="AL21" i="10"/>
  <c r="AM21" i="10"/>
  <c r="AL27" i="10"/>
  <c r="AM27" i="10"/>
  <c r="AB32" i="10"/>
  <c r="AO32" i="10"/>
  <c r="AC32" i="10"/>
  <c r="AA32" i="10"/>
  <c r="AJ32" i="10"/>
  <c r="AN32" i="10"/>
  <c r="AK32" i="10"/>
  <c r="Z32" i="10"/>
  <c r="C17" i="12"/>
  <c r="AI17" i="12"/>
  <c r="Z17" i="12"/>
  <c r="AA17" i="12"/>
  <c r="AB17" i="12"/>
  <c r="AN17" i="12"/>
  <c r="AC17" i="12"/>
  <c r="AO17" i="12"/>
  <c r="AE17" i="12"/>
  <c r="AG17" i="12"/>
  <c r="AD17" i="12"/>
  <c r="AF17" i="12"/>
  <c r="AH17" i="12"/>
  <c r="AL22" i="6"/>
  <c r="AM22" i="6"/>
  <c r="AI11" i="7"/>
  <c r="AH11" i="7"/>
  <c r="AI35" i="7"/>
  <c r="AH35" i="7"/>
  <c r="AA19" i="8"/>
  <c r="AO19" i="8"/>
  <c r="AD19" i="8"/>
  <c r="AE19" i="8"/>
  <c r="AF19" i="8"/>
  <c r="AG19" i="8"/>
  <c r="Z19" i="8"/>
  <c r="AN19" i="8"/>
  <c r="AJ7" i="11"/>
  <c r="AK7" i="11"/>
  <c r="AL14" i="11"/>
  <c r="AM14" i="11"/>
  <c r="AM22" i="11"/>
  <c r="AL22" i="11"/>
  <c r="AK39" i="11"/>
  <c r="AJ39" i="11"/>
  <c r="AA34" i="12"/>
  <c r="AB34" i="12"/>
  <c r="AN34" i="12"/>
  <c r="AC34" i="12"/>
  <c r="AO34" i="12"/>
  <c r="AD34" i="12"/>
  <c r="AE34" i="12"/>
  <c r="AF34" i="12"/>
  <c r="AG34" i="12"/>
  <c r="AI34" i="12"/>
  <c r="Z34" i="12"/>
  <c r="AH34" i="12"/>
  <c r="AL41" i="14"/>
  <c r="AM41" i="14"/>
  <c r="AD40" i="6"/>
  <c r="AE40" i="6"/>
  <c r="AD38" i="6"/>
  <c r="AE38" i="6"/>
  <c r="AD26" i="6"/>
  <c r="AE26" i="6"/>
  <c r="AD14" i="6"/>
  <c r="AE14" i="6"/>
  <c r="AM41" i="6"/>
  <c r="AL41" i="6"/>
  <c r="AM29" i="6"/>
  <c r="AL29" i="6"/>
  <c r="AL17" i="6"/>
  <c r="AM17" i="6"/>
  <c r="AL5" i="6"/>
  <c r="AM5" i="6"/>
  <c r="AM9" i="7"/>
  <c r="AO9" i="7"/>
  <c r="AL9" i="7"/>
  <c r="AN9" i="7"/>
  <c r="AM13" i="7"/>
  <c r="AN13" i="7"/>
  <c r="AO13" i="7"/>
  <c r="AL13" i="7"/>
  <c r="AL17" i="7"/>
  <c r="AM17" i="7"/>
  <c r="AO17" i="7"/>
  <c r="AN17" i="7"/>
  <c r="AM21" i="7"/>
  <c r="AL21" i="7"/>
  <c r="AN21" i="7"/>
  <c r="AO21" i="7"/>
  <c r="AM25" i="7"/>
  <c r="AN25" i="7"/>
  <c r="AO25" i="7"/>
  <c r="AL25" i="7"/>
  <c r="AL29" i="7"/>
  <c r="AM29" i="7"/>
  <c r="AO29" i="7"/>
  <c r="AN29" i="7"/>
  <c r="AM33" i="7"/>
  <c r="AN33" i="7"/>
  <c r="AO33" i="7"/>
  <c r="AL33" i="7"/>
  <c r="AM37" i="7"/>
  <c r="AN37" i="7"/>
  <c r="AO37" i="7"/>
  <c r="AL37" i="7"/>
  <c r="AL41" i="7"/>
  <c r="AM41" i="7"/>
  <c r="AO41" i="7"/>
  <c r="AN41" i="7"/>
  <c r="AA6" i="8"/>
  <c r="AO6" i="8"/>
  <c r="AD6" i="8"/>
  <c r="AE6" i="8"/>
  <c r="AG6" i="8"/>
  <c r="Z6" i="8"/>
  <c r="AF6" i="8"/>
  <c r="AN6" i="8"/>
  <c r="AK14" i="8"/>
  <c r="AJ14" i="8"/>
  <c r="AI16" i="8"/>
  <c r="AL16" i="8"/>
  <c r="AM16" i="8"/>
  <c r="AH16" i="8"/>
  <c r="AE18" i="8"/>
  <c r="AF18" i="8"/>
  <c r="AG18" i="8"/>
  <c r="AA18" i="8"/>
  <c r="AO18" i="8"/>
  <c r="Z18" i="8"/>
  <c r="AD18" i="8"/>
  <c r="AN18" i="8"/>
  <c r="AK26" i="8"/>
  <c r="AJ26" i="8"/>
  <c r="AI28" i="8"/>
  <c r="AL28" i="8"/>
  <c r="AM28" i="8"/>
  <c r="AH28" i="8"/>
  <c r="AE30" i="8"/>
  <c r="AF30" i="8"/>
  <c r="AG30" i="8"/>
  <c r="AA30" i="8"/>
  <c r="AO30" i="8"/>
  <c r="AN30" i="8"/>
  <c r="Z30" i="8"/>
  <c r="AD30" i="8"/>
  <c r="AK38" i="8"/>
  <c r="AJ38" i="8"/>
  <c r="AI40" i="8"/>
  <c r="AL40" i="8"/>
  <c r="AM40" i="8"/>
  <c r="AH40" i="8"/>
  <c r="AE42" i="8"/>
  <c r="AF42" i="8"/>
  <c r="AG42" i="8"/>
  <c r="AA42" i="8"/>
  <c r="AO42" i="8"/>
  <c r="Z42" i="8"/>
  <c r="AD42" i="8"/>
  <c r="AN42" i="8"/>
  <c r="AC8" i="9"/>
  <c r="AB8" i="9"/>
  <c r="AA13" i="9"/>
  <c r="AD13" i="9"/>
  <c r="AE13" i="9"/>
  <c r="AF13" i="9"/>
  <c r="AG13" i="9"/>
  <c r="AH13" i="9"/>
  <c r="AI13" i="9"/>
  <c r="Z13" i="9"/>
  <c r="AL13" i="9"/>
  <c r="AM13" i="9"/>
  <c r="AC20" i="9"/>
  <c r="AB20" i="9"/>
  <c r="AA25" i="9"/>
  <c r="AD25" i="9"/>
  <c r="AE25" i="9"/>
  <c r="AF25" i="9"/>
  <c r="AG25" i="9"/>
  <c r="AH25" i="9"/>
  <c r="AI25" i="9"/>
  <c r="Z25" i="9"/>
  <c r="AL25" i="9"/>
  <c r="AM25" i="9"/>
  <c r="AC32" i="9"/>
  <c r="AB32" i="9"/>
  <c r="AA37" i="9"/>
  <c r="AD37" i="9"/>
  <c r="AE37" i="9"/>
  <c r="AF37" i="9"/>
  <c r="AG37" i="9"/>
  <c r="AH37" i="9"/>
  <c r="AI37" i="9"/>
  <c r="Z37" i="9"/>
  <c r="AL37" i="9"/>
  <c r="AM37" i="9"/>
  <c r="AJ10" i="10"/>
  <c r="AK10" i="10"/>
  <c r="Z10" i="10"/>
  <c r="AA10" i="10"/>
  <c r="AN10" i="10"/>
  <c r="AB10" i="10"/>
  <c r="AO10" i="10"/>
  <c r="AC10" i="10"/>
  <c r="AL11" i="10"/>
  <c r="AM11" i="10"/>
  <c r="AB16" i="10"/>
  <c r="AO16" i="10"/>
  <c r="AC16" i="10"/>
  <c r="AJ16" i="10"/>
  <c r="AK16" i="10"/>
  <c r="Z16" i="10"/>
  <c r="AA16" i="10"/>
  <c r="AN16" i="10"/>
  <c r="AL17" i="10"/>
  <c r="AM17" i="10"/>
  <c r="AJ22" i="10"/>
  <c r="AK22" i="10"/>
  <c r="Z22" i="10"/>
  <c r="AA22" i="10"/>
  <c r="AN22" i="10"/>
  <c r="AB22" i="10"/>
  <c r="AO22" i="10"/>
  <c r="AC22" i="10"/>
  <c r="AL23" i="10"/>
  <c r="AM23" i="10"/>
  <c r="AB28" i="10"/>
  <c r="AO28" i="10"/>
  <c r="AC28" i="10"/>
  <c r="AA28" i="10"/>
  <c r="AJ28" i="10"/>
  <c r="AK28" i="10"/>
  <c r="Z28" i="10"/>
  <c r="AN28" i="10"/>
  <c r="AL29" i="10"/>
  <c r="AM29" i="10"/>
  <c r="AJ34" i="10"/>
  <c r="AK34" i="10"/>
  <c r="Z34" i="10"/>
  <c r="AA34" i="10"/>
  <c r="AN34" i="10"/>
  <c r="AB34" i="10"/>
  <c r="AO34" i="10"/>
  <c r="AC34" i="10"/>
  <c r="AL35" i="10"/>
  <c r="AM35" i="10"/>
  <c r="AB40" i="10"/>
  <c r="AO40" i="10"/>
  <c r="AC40" i="10"/>
  <c r="AA40" i="10"/>
  <c r="AJ40" i="10"/>
  <c r="AK40" i="10"/>
  <c r="Z40" i="10"/>
  <c r="AN40" i="10"/>
  <c r="AL41" i="10"/>
  <c r="AM41" i="10"/>
  <c r="C34" i="10"/>
  <c r="C22" i="10"/>
  <c r="C10" i="10"/>
  <c r="AK6" i="11"/>
  <c r="AJ6" i="11"/>
  <c r="C8" i="11"/>
  <c r="AI8" i="11"/>
  <c r="Z8" i="11"/>
  <c r="AA8" i="11"/>
  <c r="AC8" i="11"/>
  <c r="AO8" i="11"/>
  <c r="AE8" i="11"/>
  <c r="AD8" i="11"/>
  <c r="AF8" i="11"/>
  <c r="AG8" i="11"/>
  <c r="AH8" i="11"/>
  <c r="AN8" i="11"/>
  <c r="AB8" i="11"/>
  <c r="AM13" i="11"/>
  <c r="AL13" i="11"/>
  <c r="AE18" i="11"/>
  <c r="AF18" i="11"/>
  <c r="AG18" i="11"/>
  <c r="AH18" i="11"/>
  <c r="AI18" i="11"/>
  <c r="AA18" i="11"/>
  <c r="AO18" i="11"/>
  <c r="Z18" i="11"/>
  <c r="AC18" i="11"/>
  <c r="AB18" i="11"/>
  <c r="AD18" i="11"/>
  <c r="AN18" i="11"/>
  <c r="AK21" i="11"/>
  <c r="AJ21" i="11"/>
  <c r="AJ26" i="11"/>
  <c r="AK26" i="11"/>
  <c r="C28" i="11"/>
  <c r="AA28" i="11"/>
  <c r="AB28" i="11"/>
  <c r="AN28" i="11"/>
  <c r="AC28" i="11"/>
  <c r="AO28" i="11"/>
  <c r="AD28" i="11"/>
  <c r="AE28" i="11"/>
  <c r="AG28" i="11"/>
  <c r="AI28" i="11"/>
  <c r="Z28" i="11"/>
  <c r="AF28" i="11"/>
  <c r="AH28" i="11"/>
  <c r="AM33" i="11"/>
  <c r="AL33" i="11"/>
  <c r="AJ38" i="11"/>
  <c r="AK38" i="11"/>
  <c r="C40" i="11"/>
  <c r="AA40" i="11"/>
  <c r="AB40" i="11"/>
  <c r="AN40" i="11"/>
  <c r="AD40" i="11"/>
  <c r="AE40" i="11"/>
  <c r="AG40" i="11"/>
  <c r="AI40" i="11"/>
  <c r="Z40" i="11"/>
  <c r="AC40" i="11"/>
  <c r="AF40" i="11"/>
  <c r="AH40" i="11"/>
  <c r="AO40" i="11"/>
  <c r="AL5" i="12"/>
  <c r="AM5" i="12"/>
  <c r="AL8" i="12"/>
  <c r="AM8" i="12"/>
  <c r="AJ11" i="12"/>
  <c r="AK11" i="12"/>
  <c r="C13" i="12"/>
  <c r="AA13" i="12"/>
  <c r="AB13" i="12"/>
  <c r="AN13" i="12"/>
  <c r="AC13" i="12"/>
  <c r="AO13" i="12"/>
  <c r="AD13" i="12"/>
  <c r="AE13" i="12"/>
  <c r="AF13" i="12"/>
  <c r="AG13" i="12"/>
  <c r="AI13" i="12"/>
  <c r="Z13" i="12"/>
  <c r="AH13" i="12"/>
  <c r="AM18" i="12"/>
  <c r="AL18" i="12"/>
  <c r="C23" i="12"/>
  <c r="AJ23" i="12"/>
  <c r="AK23" i="12"/>
  <c r="AA25" i="12"/>
  <c r="AB25" i="12"/>
  <c r="AN25" i="12"/>
  <c r="AC25" i="12"/>
  <c r="AO25" i="12"/>
  <c r="AD25" i="12"/>
  <c r="AE25" i="12"/>
  <c r="AF25" i="12"/>
  <c r="AG25" i="12"/>
  <c r="AI25" i="12"/>
  <c r="Z25" i="12"/>
  <c r="AH25" i="12"/>
  <c r="AM28" i="12"/>
  <c r="AL28" i="12"/>
  <c r="C31" i="12"/>
  <c r="AK31" i="12"/>
  <c r="AJ31" i="12"/>
  <c r="AE33" i="12"/>
  <c r="AF33" i="12"/>
  <c r="AG33" i="12"/>
  <c r="AH33" i="12"/>
  <c r="AI33" i="12"/>
  <c r="AA33" i="12"/>
  <c r="AC33" i="12"/>
  <c r="AO33" i="12"/>
  <c r="Z33" i="12"/>
  <c r="AB33" i="12"/>
  <c r="AD33" i="12"/>
  <c r="AN33" i="12"/>
  <c r="AL38" i="12"/>
  <c r="AM38" i="12"/>
  <c r="C43" i="12"/>
  <c r="AK43" i="12"/>
  <c r="AJ43" i="12"/>
  <c r="C9" i="13"/>
  <c r="AL9" i="13"/>
  <c r="AN9" i="13"/>
  <c r="AO9" i="13"/>
  <c r="AE9" i="13"/>
  <c r="AG9" i="13"/>
  <c r="AH9" i="13"/>
  <c r="AD9" i="13"/>
  <c r="AF9" i="13"/>
  <c r="AI9" i="13"/>
  <c r="AM9" i="13"/>
  <c r="AJ10" i="13"/>
  <c r="AK10" i="13"/>
  <c r="Z11" i="13"/>
  <c r="AA11" i="13"/>
  <c r="AC16" i="13"/>
  <c r="AB16" i="13"/>
  <c r="AC17" i="13"/>
  <c r="AB17" i="13"/>
  <c r="AB18" i="13"/>
  <c r="AC18" i="13"/>
  <c r="AO23" i="13"/>
  <c r="AD23" i="13"/>
  <c r="AF23" i="13"/>
  <c r="AG23" i="13"/>
  <c r="AI23" i="13"/>
  <c r="AM23" i="13"/>
  <c r="AN23" i="13"/>
  <c r="AH23" i="13"/>
  <c r="AL23" i="13"/>
  <c r="AE23" i="13"/>
  <c r="C24" i="13"/>
  <c r="AK24" i="13"/>
  <c r="AJ24" i="13"/>
  <c r="AA25" i="13"/>
  <c r="Z25" i="13"/>
  <c r="AB30" i="13"/>
  <c r="AC30" i="13"/>
  <c r="C35" i="13"/>
  <c r="AO35" i="13"/>
  <c r="AD35" i="13"/>
  <c r="AF35" i="13"/>
  <c r="AG35" i="13"/>
  <c r="AI35" i="13"/>
  <c r="AM35" i="13"/>
  <c r="AN35" i="13"/>
  <c r="AH35" i="13"/>
  <c r="AL35" i="13"/>
  <c r="AE35" i="13"/>
  <c r="AK36" i="13"/>
  <c r="AJ36" i="13"/>
  <c r="AA37" i="13"/>
  <c r="Z37" i="13"/>
  <c r="AC42" i="13"/>
  <c r="AB42" i="13"/>
  <c r="AD5" i="14"/>
  <c r="AE5" i="14"/>
  <c r="AF8" i="14"/>
  <c r="AG8" i="14"/>
  <c r="AH8" i="14"/>
  <c r="AI8" i="14"/>
  <c r="AJ8" i="14"/>
  <c r="AK8" i="14"/>
  <c r="Z8" i="14"/>
  <c r="AA8" i="14"/>
  <c r="AO8" i="14"/>
  <c r="AB8" i="14"/>
  <c r="AN8" i="14"/>
  <c r="AC8" i="14"/>
  <c r="AD12" i="14"/>
  <c r="AE12" i="14"/>
  <c r="AF17" i="14"/>
  <c r="AG17" i="14"/>
  <c r="AH17" i="14"/>
  <c r="AI17" i="14"/>
  <c r="AJ17" i="14"/>
  <c r="AK17" i="14"/>
  <c r="Z17" i="14"/>
  <c r="AA17" i="14"/>
  <c r="AN17" i="14"/>
  <c r="AB17" i="14"/>
  <c r="AC17" i="14"/>
  <c r="AO17" i="14"/>
  <c r="AL19" i="14"/>
  <c r="AM19" i="14"/>
  <c r="AD21" i="14"/>
  <c r="AE21" i="14"/>
  <c r="AL26" i="14"/>
  <c r="AM26" i="14"/>
  <c r="AD28" i="14"/>
  <c r="AE28" i="14"/>
  <c r="C33" i="14"/>
  <c r="AB33" i="14"/>
  <c r="AN33" i="14"/>
  <c r="AC33" i="14"/>
  <c r="AO33" i="14"/>
  <c r="AF33" i="14"/>
  <c r="AG33" i="14"/>
  <c r="AH33" i="14"/>
  <c r="AI33" i="14"/>
  <c r="Z33" i="14"/>
  <c r="AA33" i="14"/>
  <c r="AJ33" i="14"/>
  <c r="AK33" i="14"/>
  <c r="AD37" i="14"/>
  <c r="AE37" i="14"/>
  <c r="C42" i="14"/>
  <c r="AL42" i="14"/>
  <c r="AM42" i="14"/>
  <c r="AA16" i="7"/>
  <c r="AD16" i="7"/>
  <c r="AE16" i="7"/>
  <c r="AG16" i="7"/>
  <c r="AK16" i="7"/>
  <c r="Z16" i="7"/>
  <c r="AF16" i="7"/>
  <c r="AJ16" i="7"/>
  <c r="AI6" i="8"/>
  <c r="AL6" i="8"/>
  <c r="AM6" i="8"/>
  <c r="AH6" i="8"/>
  <c r="AJ40" i="8"/>
  <c r="AK40" i="8"/>
  <c r="AB42" i="9"/>
  <c r="AC42" i="9"/>
  <c r="AJ40" i="11"/>
  <c r="AK40" i="11"/>
  <c r="AK13" i="12"/>
  <c r="AJ13" i="12"/>
  <c r="AL37" i="6"/>
  <c r="AM37" i="6"/>
  <c r="AC16" i="9"/>
  <c r="AB16" i="9"/>
  <c r="AC28" i="9"/>
  <c r="AB28" i="9"/>
  <c r="AB20" i="10"/>
  <c r="AO20" i="10"/>
  <c r="AC20" i="10"/>
  <c r="AN20" i="10"/>
  <c r="AJ20" i="10"/>
  <c r="AK20" i="10"/>
  <c r="Z20" i="10"/>
  <c r="AA20" i="10"/>
  <c r="AM37" i="11"/>
  <c r="AL37" i="11"/>
  <c r="AD7" i="6"/>
  <c r="AE7" i="6"/>
  <c r="AI19" i="7"/>
  <c r="AH19" i="7"/>
  <c r="AI5" i="8"/>
  <c r="AL5" i="8"/>
  <c r="AM5" i="8"/>
  <c r="AH5" i="8"/>
  <c r="AH17" i="8"/>
  <c r="AI17" i="8"/>
  <c r="AM17" i="8"/>
  <c r="AL17" i="8"/>
  <c r="AK27" i="8"/>
  <c r="AJ27" i="8"/>
  <c r="AH41" i="8"/>
  <c r="AI41" i="8"/>
  <c r="AM41" i="8"/>
  <c r="AL41" i="8"/>
  <c r="AC19" i="9"/>
  <c r="AB19" i="9"/>
  <c r="AC31" i="9"/>
  <c r="AB31" i="9"/>
  <c r="C19" i="11"/>
  <c r="AA19" i="11"/>
  <c r="AB19" i="11"/>
  <c r="AN19" i="11"/>
  <c r="AC19" i="11"/>
  <c r="AO19" i="11"/>
  <c r="AD19" i="11"/>
  <c r="AE19" i="11"/>
  <c r="AG19" i="11"/>
  <c r="AI19" i="11"/>
  <c r="Z19" i="11"/>
  <c r="AF19" i="11"/>
  <c r="AH19" i="11"/>
  <c r="AE6" i="12"/>
  <c r="AF6" i="12"/>
  <c r="AG6" i="12"/>
  <c r="AH6" i="12"/>
  <c r="AI6" i="12"/>
  <c r="AA6" i="12"/>
  <c r="AC6" i="12"/>
  <c r="AO6" i="12"/>
  <c r="Z6" i="12"/>
  <c r="AB6" i="12"/>
  <c r="AD6" i="12"/>
  <c r="AN6" i="12"/>
  <c r="C24" i="12"/>
  <c r="AJ24" i="12"/>
  <c r="AK24" i="12"/>
  <c r="C32" i="12"/>
  <c r="AJ32" i="12"/>
  <c r="AK32" i="12"/>
  <c r="AB9" i="13"/>
  <c r="AC9" i="13"/>
  <c r="AK15" i="13"/>
  <c r="AJ15" i="13"/>
  <c r="AN40" i="13"/>
  <c r="AL40" i="13"/>
  <c r="AH40" i="13"/>
  <c r="AM40" i="13"/>
  <c r="AF40" i="13"/>
  <c r="AO40" i="13"/>
  <c r="AD40" i="13"/>
  <c r="AE40" i="13"/>
  <c r="AG40" i="13"/>
  <c r="AI40" i="13"/>
  <c r="C7" i="14"/>
  <c r="AJ7" i="14"/>
  <c r="AK7" i="14"/>
  <c r="Z7" i="14"/>
  <c r="AA7" i="14"/>
  <c r="AB7" i="14"/>
  <c r="AN7" i="14"/>
  <c r="AC7" i="14"/>
  <c r="AO7" i="14"/>
  <c r="AH7" i="14"/>
  <c r="AI7" i="14"/>
  <c r="AF7" i="14"/>
  <c r="AG7" i="14"/>
  <c r="AD27" i="14"/>
  <c r="AE27" i="14"/>
  <c r="AE37" i="6"/>
  <c r="AD37" i="6"/>
  <c r="AD25" i="6"/>
  <c r="AE25" i="6"/>
  <c r="AD13" i="6"/>
  <c r="AE13" i="6"/>
  <c r="AL40" i="6"/>
  <c r="AM40" i="6"/>
  <c r="AL28" i="6"/>
  <c r="AM28" i="6"/>
  <c r="AL16" i="6"/>
  <c r="AM16" i="6"/>
  <c r="AI5" i="7"/>
  <c r="AH5" i="7"/>
  <c r="AH9" i="7"/>
  <c r="AI9" i="7"/>
  <c r="AI13" i="7"/>
  <c r="AH13" i="7"/>
  <c r="AI17" i="7"/>
  <c r="AH17" i="7"/>
  <c r="AH21" i="7"/>
  <c r="AI21" i="7"/>
  <c r="AI25" i="7"/>
  <c r="AH25" i="7"/>
  <c r="AI29" i="7"/>
  <c r="AH29" i="7"/>
  <c r="AH33" i="7"/>
  <c r="AI33" i="7"/>
  <c r="AI37" i="7"/>
  <c r="AH37" i="7"/>
  <c r="AI41" i="7"/>
  <c r="AH41" i="7"/>
  <c r="AJ9" i="8"/>
  <c r="AK9" i="8"/>
  <c r="AH11" i="8"/>
  <c r="AI11" i="8"/>
  <c r="AM11" i="8"/>
  <c r="AL11" i="8"/>
  <c r="AA13" i="8"/>
  <c r="AO13" i="8"/>
  <c r="AD13" i="8"/>
  <c r="AE13" i="8"/>
  <c r="AF13" i="8"/>
  <c r="AG13" i="8"/>
  <c r="AN13" i="8"/>
  <c r="Z13" i="8"/>
  <c r="AK21" i="8"/>
  <c r="AJ21" i="8"/>
  <c r="AH23" i="8"/>
  <c r="AI23" i="8"/>
  <c r="AM23" i="8"/>
  <c r="AL23" i="8"/>
  <c r="AA25" i="8"/>
  <c r="AO25" i="8"/>
  <c r="AD25" i="8"/>
  <c r="AE25" i="8"/>
  <c r="AF25" i="8"/>
  <c r="AG25" i="8"/>
  <c r="AN25" i="8"/>
  <c r="Z25" i="8"/>
  <c r="AK33" i="8"/>
  <c r="AJ33" i="8"/>
  <c r="AH35" i="8"/>
  <c r="AI35" i="8"/>
  <c r="AM35" i="8"/>
  <c r="AL35" i="8"/>
  <c r="AA37" i="8"/>
  <c r="AO37" i="8"/>
  <c r="AD37" i="8"/>
  <c r="AE37" i="8"/>
  <c r="AF37" i="8"/>
  <c r="AG37" i="8"/>
  <c r="AN37" i="8"/>
  <c r="Z37" i="8"/>
  <c r="C19" i="8"/>
  <c r="C6" i="8"/>
  <c r="AA6" i="9"/>
  <c r="AD6" i="9"/>
  <c r="AE6" i="9"/>
  <c r="AF6" i="9"/>
  <c r="AG6" i="9"/>
  <c r="AH6" i="9"/>
  <c r="AI6" i="9"/>
  <c r="Z6" i="9"/>
  <c r="AL6" i="9"/>
  <c r="AM6" i="9"/>
  <c r="AC13" i="9"/>
  <c r="AB13" i="9"/>
  <c r="AA18" i="9"/>
  <c r="AD18" i="9"/>
  <c r="AE18" i="9"/>
  <c r="AF18" i="9"/>
  <c r="AG18" i="9"/>
  <c r="AH18" i="9"/>
  <c r="AI18" i="9"/>
  <c r="Z18" i="9"/>
  <c r="AL18" i="9"/>
  <c r="AM18" i="9"/>
  <c r="AC25" i="9"/>
  <c r="AB25" i="9"/>
  <c r="AA30" i="9"/>
  <c r="AD30" i="9"/>
  <c r="AE30" i="9"/>
  <c r="AF30" i="9"/>
  <c r="AG30" i="9"/>
  <c r="AH30" i="9"/>
  <c r="AI30" i="9"/>
  <c r="Z30" i="9"/>
  <c r="AL30" i="9"/>
  <c r="AM30" i="9"/>
  <c r="AC37" i="9"/>
  <c r="AB37" i="9"/>
  <c r="AI42" i="9"/>
  <c r="AL42" i="9"/>
  <c r="AM42" i="9"/>
  <c r="Z42" i="9"/>
  <c r="AA42" i="9"/>
  <c r="AE42" i="9"/>
  <c r="AG42" i="9"/>
  <c r="AF42" i="9"/>
  <c r="AH42" i="9"/>
  <c r="AD42" i="9"/>
  <c r="AI6" i="10"/>
  <c r="AH10" i="10"/>
  <c r="AE10" i="10"/>
  <c r="AD10" i="10"/>
  <c r="AG10" i="10"/>
  <c r="AI10" i="10"/>
  <c r="AF10" i="10"/>
  <c r="AD16" i="10"/>
  <c r="AE16" i="10"/>
  <c r="AI16" i="10"/>
  <c r="AF16" i="10"/>
  <c r="AG16" i="10"/>
  <c r="AH16" i="10"/>
  <c r="AH22" i="10"/>
  <c r="AG22" i="10"/>
  <c r="AD22" i="10"/>
  <c r="AE22" i="10"/>
  <c r="AI22" i="10"/>
  <c r="AF22" i="10"/>
  <c r="AD28" i="10"/>
  <c r="AE28" i="10"/>
  <c r="AI28" i="10"/>
  <c r="AF28" i="10"/>
  <c r="AG28" i="10"/>
  <c r="AH28" i="10"/>
  <c r="AH34" i="10"/>
  <c r="AE34" i="10"/>
  <c r="AG34" i="10"/>
  <c r="AD34" i="10"/>
  <c r="AI34" i="10"/>
  <c r="AF34" i="10"/>
  <c r="AD40" i="10"/>
  <c r="AE40" i="10"/>
  <c r="AI40" i="10"/>
  <c r="AF40" i="10"/>
  <c r="AG40" i="10"/>
  <c r="AH40" i="10"/>
  <c r="C33" i="10"/>
  <c r="C9" i="10"/>
  <c r="AL8" i="11"/>
  <c r="AM8" i="11"/>
  <c r="AJ13" i="11"/>
  <c r="AK13" i="11"/>
  <c r="C15" i="11"/>
  <c r="AE15" i="11"/>
  <c r="AF15" i="11"/>
  <c r="AG15" i="11"/>
  <c r="AH15" i="11"/>
  <c r="AI15" i="11"/>
  <c r="AA15" i="11"/>
  <c r="AD15" i="11"/>
  <c r="AC15" i="11"/>
  <c r="AN15" i="11"/>
  <c r="AO15" i="11"/>
  <c r="Z15" i="11"/>
  <c r="AB15" i="11"/>
  <c r="AM18" i="11"/>
  <c r="AL18" i="11"/>
  <c r="AI23" i="11"/>
  <c r="Z23" i="11"/>
  <c r="AA23" i="11"/>
  <c r="AC23" i="11"/>
  <c r="AO23" i="11"/>
  <c r="AE23" i="11"/>
  <c r="AH23" i="11"/>
  <c r="AB23" i="11"/>
  <c r="AD23" i="11"/>
  <c r="AF23" i="11"/>
  <c r="AG23" i="11"/>
  <c r="AN23" i="11"/>
  <c r="AM28" i="11"/>
  <c r="AL28" i="11"/>
  <c r="AK33" i="11"/>
  <c r="AJ33" i="11"/>
  <c r="C35" i="11"/>
  <c r="AI35" i="11"/>
  <c r="Z35" i="11"/>
  <c r="AA35" i="11"/>
  <c r="AC35" i="11"/>
  <c r="AO35" i="11"/>
  <c r="AE35" i="11"/>
  <c r="AD35" i="11"/>
  <c r="AF35" i="11"/>
  <c r="AB35" i="11"/>
  <c r="AG35" i="11"/>
  <c r="AH35" i="11"/>
  <c r="AN35" i="11"/>
  <c r="AM40" i="11"/>
  <c r="AL40" i="11"/>
  <c r="AJ5" i="12"/>
  <c r="AK5" i="12"/>
  <c r="AJ8" i="12"/>
  <c r="AK8" i="12"/>
  <c r="AM13" i="12"/>
  <c r="AL13" i="12"/>
  <c r="AJ18" i="12"/>
  <c r="AK18" i="12"/>
  <c r="AI20" i="12"/>
  <c r="Z20" i="12"/>
  <c r="AA20" i="12"/>
  <c r="AB20" i="12"/>
  <c r="AN20" i="12"/>
  <c r="AC20" i="12"/>
  <c r="AO20" i="12"/>
  <c r="AE20" i="12"/>
  <c r="AG20" i="12"/>
  <c r="AD20" i="12"/>
  <c r="AF20" i="12"/>
  <c r="AH20" i="12"/>
  <c r="AM25" i="12"/>
  <c r="AL25" i="12"/>
  <c r="AK28" i="12"/>
  <c r="AJ28" i="12"/>
  <c r="AM33" i="12"/>
  <c r="AL33" i="12"/>
  <c r="C38" i="12"/>
  <c r="AJ38" i="12"/>
  <c r="AK38" i="12"/>
  <c r="AA40" i="12"/>
  <c r="AB40" i="12"/>
  <c r="AN40" i="12"/>
  <c r="AC40" i="12"/>
  <c r="AO40" i="12"/>
  <c r="AD40" i="12"/>
  <c r="AE40" i="12"/>
  <c r="AF40" i="12"/>
  <c r="AG40" i="12"/>
  <c r="AI40" i="12"/>
  <c r="Z40" i="12"/>
  <c r="AH40" i="12"/>
  <c r="C8" i="13"/>
  <c r="AO8" i="13"/>
  <c r="AD8" i="13"/>
  <c r="AF8" i="13"/>
  <c r="AG8" i="13"/>
  <c r="AI8" i="13"/>
  <c r="AM8" i="13"/>
  <c r="AN8" i="13"/>
  <c r="AL8" i="13"/>
  <c r="AH8" i="13"/>
  <c r="AE8" i="13"/>
  <c r="AK9" i="13"/>
  <c r="AJ9" i="13"/>
  <c r="AA10" i="13"/>
  <c r="Z10" i="13"/>
  <c r="AB15" i="13"/>
  <c r="AC15" i="13"/>
  <c r="AG22" i="13"/>
  <c r="AH22" i="13"/>
  <c r="AM22" i="13"/>
  <c r="AO22" i="13"/>
  <c r="AE22" i="13"/>
  <c r="AF22" i="13"/>
  <c r="AD22" i="13"/>
  <c r="AI22" i="13"/>
  <c r="AL22" i="13"/>
  <c r="AN22" i="13"/>
  <c r="C23" i="13"/>
  <c r="AK23" i="13"/>
  <c r="AJ23" i="13"/>
  <c r="Z24" i="13"/>
  <c r="AA24" i="13"/>
  <c r="AC29" i="13"/>
  <c r="AB29" i="13"/>
  <c r="AG34" i="13"/>
  <c r="AH34" i="13"/>
  <c r="AM34" i="13"/>
  <c r="AO34" i="13"/>
  <c r="AE34" i="13"/>
  <c r="AF34" i="13"/>
  <c r="AD34" i="13"/>
  <c r="AI34" i="13"/>
  <c r="AL34" i="13"/>
  <c r="AN34" i="13"/>
  <c r="AK35" i="13"/>
  <c r="AJ35" i="13"/>
  <c r="Z36" i="13"/>
  <c r="AA36" i="13"/>
  <c r="AB41" i="13"/>
  <c r="AC41" i="13"/>
  <c r="AL8" i="14"/>
  <c r="AM8" i="14"/>
  <c r="AD10" i="14"/>
  <c r="AE10" i="14"/>
  <c r="C15" i="14"/>
  <c r="AB15" i="14"/>
  <c r="AN15" i="14"/>
  <c r="AC15" i="14"/>
  <c r="AO15" i="14"/>
  <c r="AF15" i="14"/>
  <c r="AG15" i="14"/>
  <c r="AH15" i="14"/>
  <c r="AI15" i="14"/>
  <c r="Z15" i="14"/>
  <c r="AA15" i="14"/>
  <c r="AJ15" i="14"/>
  <c r="AK15" i="14"/>
  <c r="AL17" i="14"/>
  <c r="AM17" i="14"/>
  <c r="C24" i="14"/>
  <c r="AB24" i="14"/>
  <c r="AN24" i="14"/>
  <c r="AC24" i="14"/>
  <c r="AO24" i="14"/>
  <c r="AF24" i="14"/>
  <c r="AG24" i="14"/>
  <c r="AH24" i="14"/>
  <c r="AI24" i="14"/>
  <c r="Z24" i="14"/>
  <c r="AA24" i="14"/>
  <c r="AJ24" i="14"/>
  <c r="AK24" i="14"/>
  <c r="AL33" i="14"/>
  <c r="AM33" i="14"/>
  <c r="AD35" i="14"/>
  <c r="AE35" i="14"/>
  <c r="AJ40" i="14"/>
  <c r="AK40" i="14"/>
  <c r="Z40" i="14"/>
  <c r="AA40" i="14"/>
  <c r="AB40" i="14"/>
  <c r="AN40" i="14"/>
  <c r="AC40" i="14"/>
  <c r="AO40" i="14"/>
  <c r="AH40" i="14"/>
  <c r="AI40" i="14"/>
  <c r="AG40" i="14"/>
  <c r="AF40" i="14"/>
  <c r="AJ8" i="11"/>
  <c r="AK8" i="11"/>
  <c r="AK18" i="11"/>
  <c r="AJ18" i="11"/>
  <c r="C30" i="11"/>
  <c r="AE30" i="11"/>
  <c r="AF30" i="11"/>
  <c r="AG30" i="11"/>
  <c r="AH30" i="11"/>
  <c r="AI30" i="11"/>
  <c r="AA30" i="11"/>
  <c r="Z30" i="11"/>
  <c r="AB30" i="11"/>
  <c r="AC30" i="11"/>
  <c r="AD30" i="11"/>
  <c r="AN30" i="11"/>
  <c r="AO30" i="11"/>
  <c r="C42" i="11"/>
  <c r="AE42" i="11"/>
  <c r="AF42" i="11"/>
  <c r="AH42" i="11"/>
  <c r="AI42" i="11"/>
  <c r="AA42" i="11"/>
  <c r="AO42" i="11"/>
  <c r="Z42" i="11"/>
  <c r="AD42" i="11"/>
  <c r="AB42" i="11"/>
  <c r="AC42" i="11"/>
  <c r="AG42" i="11"/>
  <c r="AN42" i="11"/>
  <c r="AL20" i="12"/>
  <c r="AM20" i="12"/>
  <c r="C33" i="12"/>
  <c r="AJ33" i="12"/>
  <c r="AK33" i="12"/>
  <c r="AI35" i="12"/>
  <c r="Z35" i="12"/>
  <c r="AA35" i="12"/>
  <c r="AB35" i="12"/>
  <c r="AN35" i="12"/>
  <c r="AC35" i="12"/>
  <c r="AO35" i="12"/>
  <c r="AE35" i="12"/>
  <c r="AG35" i="12"/>
  <c r="AD35" i="12"/>
  <c r="AF35" i="12"/>
  <c r="AH35" i="12"/>
  <c r="C7" i="13"/>
  <c r="AG7" i="13"/>
  <c r="AH7" i="13"/>
  <c r="AM7" i="13"/>
  <c r="AO7" i="13"/>
  <c r="AE7" i="13"/>
  <c r="AF7" i="13"/>
  <c r="AI7" i="13"/>
  <c r="AL7" i="13"/>
  <c r="AN7" i="13"/>
  <c r="AD7" i="13"/>
  <c r="AK8" i="13"/>
  <c r="AJ8" i="13"/>
  <c r="AC14" i="13"/>
  <c r="AB14" i="13"/>
  <c r="Z23" i="13"/>
  <c r="AA23" i="13"/>
  <c r="AL15" i="14"/>
  <c r="AM15" i="14"/>
  <c r="C22" i="14"/>
  <c r="AJ22" i="14"/>
  <c r="AK22" i="14"/>
  <c r="Z22" i="14"/>
  <c r="AA22" i="14"/>
  <c r="AB22" i="14"/>
  <c r="AN22" i="14"/>
  <c r="AC22" i="14"/>
  <c r="AO22" i="14"/>
  <c r="AH22" i="14"/>
  <c r="AI22" i="14"/>
  <c r="AF22" i="14"/>
  <c r="AG22" i="14"/>
  <c r="AD42" i="14"/>
  <c r="AE42" i="14"/>
  <c r="AD12" i="6"/>
  <c r="AE12" i="6"/>
  <c r="AB42" i="7"/>
  <c r="AC42" i="7"/>
  <c r="Z20" i="8"/>
  <c r="AN20" i="8"/>
  <c r="AA20" i="8"/>
  <c r="AO20" i="8"/>
  <c r="AD20" i="8"/>
  <c r="AE20" i="8"/>
  <c r="AG20" i="8"/>
  <c r="AF20" i="8"/>
  <c r="AA35" i="9"/>
  <c r="AD35" i="9"/>
  <c r="AE35" i="9"/>
  <c r="AF35" i="9"/>
  <c r="AG35" i="9"/>
  <c r="AH35" i="9"/>
  <c r="AI35" i="9"/>
  <c r="AL35" i="9"/>
  <c r="AM35" i="9"/>
  <c r="Z35" i="9"/>
  <c r="Z9" i="13"/>
  <c r="AA9" i="13"/>
  <c r="C22" i="13"/>
  <c r="AJ22" i="13"/>
  <c r="AK22" i="13"/>
  <c r="AC28" i="13"/>
  <c r="AB28" i="13"/>
  <c r="AJ34" i="13"/>
  <c r="AK34" i="13"/>
  <c r="AB6" i="14"/>
  <c r="AN6" i="14"/>
  <c r="AC6" i="14"/>
  <c r="AO6" i="14"/>
  <c r="AF6" i="14"/>
  <c r="AG6" i="14"/>
  <c r="AH6" i="14"/>
  <c r="AI6" i="14"/>
  <c r="Z6" i="14"/>
  <c r="AA6" i="14"/>
  <c r="AJ6" i="14"/>
  <c r="AK6" i="14"/>
  <c r="AJ13" i="14"/>
  <c r="AK13" i="14"/>
  <c r="Z13" i="14"/>
  <c r="AA13" i="14"/>
  <c r="AB13" i="14"/>
  <c r="AN13" i="14"/>
  <c r="AC13" i="14"/>
  <c r="AO13" i="14"/>
  <c r="AH13" i="14"/>
  <c r="AI13" i="14"/>
  <c r="AG13" i="14"/>
  <c r="AF13" i="14"/>
  <c r="AD19" i="14"/>
  <c r="AE19" i="14"/>
  <c r="AL24" i="14"/>
  <c r="AM24" i="14"/>
  <c r="AD26" i="14"/>
  <c r="AE26" i="14"/>
  <c r="AJ31" i="14"/>
  <c r="AK31" i="14"/>
  <c r="Z31" i="14"/>
  <c r="AA31" i="14"/>
  <c r="AB31" i="14"/>
  <c r="AN31" i="14"/>
  <c r="AC31" i="14"/>
  <c r="AO31" i="14"/>
  <c r="AH31" i="14"/>
  <c r="AI31" i="14"/>
  <c r="AF31" i="14"/>
  <c r="AG31" i="14"/>
  <c r="AF38" i="14"/>
  <c r="AG38" i="14"/>
  <c r="AH38" i="14"/>
  <c r="AI38" i="14"/>
  <c r="AJ38" i="14"/>
  <c r="AK38" i="14"/>
  <c r="Z38" i="14"/>
  <c r="AA38" i="14"/>
  <c r="AB38" i="14"/>
  <c r="AC38" i="14"/>
  <c r="AN38" i="14"/>
  <c r="AO38" i="14"/>
  <c r="C40" i="14"/>
  <c r="AL40" i="14"/>
  <c r="AM40" i="14"/>
  <c r="AD35" i="6"/>
  <c r="AE35" i="6"/>
  <c r="AD23" i="6"/>
  <c r="AE23" i="6"/>
  <c r="AD11" i="6"/>
  <c r="AE11" i="6"/>
  <c r="AL38" i="6"/>
  <c r="AM38" i="6"/>
  <c r="AL26" i="6"/>
  <c r="AM26" i="6"/>
  <c r="AL14" i="6"/>
  <c r="AM14" i="6"/>
  <c r="AL8" i="7"/>
  <c r="AM8" i="7"/>
  <c r="AO8" i="7"/>
  <c r="AN8" i="7"/>
  <c r="AM12" i="7"/>
  <c r="AO12" i="7"/>
  <c r="AL12" i="7"/>
  <c r="AN12" i="7"/>
  <c r="AM16" i="7"/>
  <c r="AN16" i="7"/>
  <c r="AO16" i="7"/>
  <c r="AL16" i="7"/>
  <c r="AL20" i="7"/>
  <c r="AM20" i="7"/>
  <c r="AO20" i="7"/>
  <c r="AN20" i="7"/>
  <c r="AM24" i="7"/>
  <c r="AN24" i="7"/>
  <c r="AO24" i="7"/>
  <c r="AL24" i="7"/>
  <c r="AM28" i="7"/>
  <c r="AN28" i="7"/>
  <c r="AO28" i="7"/>
  <c r="AL28" i="7"/>
  <c r="AL32" i="7"/>
  <c r="AM32" i="7"/>
  <c r="AO32" i="7"/>
  <c r="AN32" i="7"/>
  <c r="AM36" i="7"/>
  <c r="AL36" i="7"/>
  <c r="AN36" i="7"/>
  <c r="AO36" i="7"/>
  <c r="AM40" i="7"/>
  <c r="AN40" i="7"/>
  <c r="AO40" i="7"/>
  <c r="AL40" i="7"/>
  <c r="AJ11" i="8"/>
  <c r="AK11" i="8"/>
  <c r="AI13" i="8"/>
  <c r="AM13" i="8"/>
  <c r="AH13" i="8"/>
  <c r="AL13" i="8"/>
  <c r="Z15" i="8"/>
  <c r="AN15" i="8"/>
  <c r="AA15" i="8"/>
  <c r="AO15" i="8"/>
  <c r="AE15" i="8"/>
  <c r="AF15" i="8"/>
  <c r="AG15" i="8"/>
  <c r="AD15" i="8"/>
  <c r="AJ23" i="8"/>
  <c r="AK23" i="8"/>
  <c r="AI25" i="8"/>
  <c r="AM25" i="8"/>
  <c r="AH25" i="8"/>
  <c r="AL25" i="8"/>
  <c r="Z27" i="8"/>
  <c r="AN27" i="8"/>
  <c r="AA27" i="8"/>
  <c r="AO27" i="8"/>
  <c r="AE27" i="8"/>
  <c r="AF27" i="8"/>
  <c r="AG27" i="8"/>
  <c r="AD27" i="8"/>
  <c r="AJ35" i="8"/>
  <c r="AK35" i="8"/>
  <c r="AI37" i="8"/>
  <c r="AM37" i="8"/>
  <c r="AH37" i="8"/>
  <c r="AL37" i="8"/>
  <c r="Z39" i="8"/>
  <c r="AN39" i="8"/>
  <c r="AA39" i="8"/>
  <c r="AO39" i="8"/>
  <c r="AE39" i="8"/>
  <c r="AF39" i="8"/>
  <c r="AG39" i="8"/>
  <c r="AD39" i="8"/>
  <c r="C41" i="8"/>
  <c r="C17" i="8"/>
  <c r="C4" i="9"/>
  <c r="AC11" i="9"/>
  <c r="AB11" i="9"/>
  <c r="AA16" i="9"/>
  <c r="AD16" i="9"/>
  <c r="AE16" i="9"/>
  <c r="AF16" i="9"/>
  <c r="AG16" i="9"/>
  <c r="AH16" i="9"/>
  <c r="AI16" i="9"/>
  <c r="Z16" i="9"/>
  <c r="AL16" i="9"/>
  <c r="AM16" i="9"/>
  <c r="AC23" i="9"/>
  <c r="AB23" i="9"/>
  <c r="AA28" i="9"/>
  <c r="AD28" i="9"/>
  <c r="AE28" i="9"/>
  <c r="AF28" i="9"/>
  <c r="AG28" i="9"/>
  <c r="AH28" i="9"/>
  <c r="AI28" i="9"/>
  <c r="Z28" i="9"/>
  <c r="AL28" i="9"/>
  <c r="AM28" i="9"/>
  <c r="AC35" i="9"/>
  <c r="AB35" i="9"/>
  <c r="AA40" i="9"/>
  <c r="AD40" i="9"/>
  <c r="AE40" i="9"/>
  <c r="AF40" i="9"/>
  <c r="AG40" i="9"/>
  <c r="AH40" i="9"/>
  <c r="AI40" i="9"/>
  <c r="Z40" i="9"/>
  <c r="AL40" i="9"/>
  <c r="AM40" i="9"/>
  <c r="AH9" i="10"/>
  <c r="AD9" i="10"/>
  <c r="AE9" i="10"/>
  <c r="AF9" i="10"/>
  <c r="AG9" i="10"/>
  <c r="AI9" i="10"/>
  <c r="AE15" i="10"/>
  <c r="AF15" i="10"/>
  <c r="AG15" i="10"/>
  <c r="AI15" i="10"/>
  <c r="AH15" i="10"/>
  <c r="AD15" i="10"/>
  <c r="AD21" i="10"/>
  <c r="AH21" i="10"/>
  <c r="AE21" i="10"/>
  <c r="AF21" i="10"/>
  <c r="AI21" i="10"/>
  <c r="AG21" i="10"/>
  <c r="AE27" i="10"/>
  <c r="AF27" i="10"/>
  <c r="AD27" i="10"/>
  <c r="AG27" i="10"/>
  <c r="AI27" i="10"/>
  <c r="AH27" i="10"/>
  <c r="AH33" i="10"/>
  <c r="AD33" i="10"/>
  <c r="AI33" i="10"/>
  <c r="AE33" i="10"/>
  <c r="AF33" i="10"/>
  <c r="AG33" i="10"/>
  <c r="AE39" i="10"/>
  <c r="AF39" i="10"/>
  <c r="AG39" i="10"/>
  <c r="AI39" i="10"/>
  <c r="AH39" i="10"/>
  <c r="AD39" i="10"/>
  <c r="AM10" i="11"/>
  <c r="AL10" i="11"/>
  <c r="AK15" i="11"/>
  <c r="AJ15" i="11"/>
  <c r="AI20" i="11"/>
  <c r="Z20" i="11"/>
  <c r="AA20" i="11"/>
  <c r="AC20" i="11"/>
  <c r="AO20" i="11"/>
  <c r="AE20" i="11"/>
  <c r="AN20" i="11"/>
  <c r="AH20" i="11"/>
  <c r="AB20" i="11"/>
  <c r="AD20" i="11"/>
  <c r="AF20" i="11"/>
  <c r="AG20" i="11"/>
  <c r="AJ23" i="11"/>
  <c r="AK23" i="11"/>
  <c r="AA25" i="11"/>
  <c r="AB25" i="11"/>
  <c r="AN25" i="11"/>
  <c r="AC25" i="11"/>
  <c r="AO25" i="11"/>
  <c r="AD25" i="11"/>
  <c r="AE25" i="11"/>
  <c r="AG25" i="11"/>
  <c r="AI25" i="11"/>
  <c r="AH25" i="11"/>
  <c r="Z25" i="11"/>
  <c r="AF25" i="11"/>
  <c r="AM30" i="11"/>
  <c r="AL30" i="11"/>
  <c r="AJ35" i="11"/>
  <c r="AK35" i="11"/>
  <c r="C37" i="11"/>
  <c r="AA37" i="11"/>
  <c r="AB37" i="11"/>
  <c r="AN37" i="11"/>
  <c r="AD37" i="11"/>
  <c r="AE37" i="11"/>
  <c r="AG37" i="11"/>
  <c r="AI37" i="11"/>
  <c r="Z37" i="11"/>
  <c r="AC37" i="11"/>
  <c r="AF37" i="11"/>
  <c r="AH37" i="11"/>
  <c r="AO37" i="11"/>
  <c r="AM42" i="11"/>
  <c r="AL42" i="11"/>
  <c r="AA7" i="12"/>
  <c r="AB7" i="12"/>
  <c r="AN7" i="12"/>
  <c r="AC7" i="12"/>
  <c r="AO7" i="12"/>
  <c r="AD7" i="12"/>
  <c r="AE7" i="12"/>
  <c r="AF7" i="12"/>
  <c r="AG7" i="12"/>
  <c r="AI7" i="12"/>
  <c r="Z7" i="12"/>
  <c r="AH7" i="12"/>
  <c r="AA10" i="12"/>
  <c r="AB10" i="12"/>
  <c r="AN10" i="12"/>
  <c r="AC10" i="12"/>
  <c r="AO10" i="12"/>
  <c r="AD10" i="12"/>
  <c r="AE10" i="12"/>
  <c r="AF10" i="12"/>
  <c r="AG10" i="12"/>
  <c r="AI10" i="12"/>
  <c r="Z10" i="12"/>
  <c r="AH10" i="12"/>
  <c r="AM15" i="12"/>
  <c r="AL15" i="12"/>
  <c r="AJ20" i="12"/>
  <c r="AK20" i="12"/>
  <c r="C22" i="12"/>
  <c r="AA22" i="12"/>
  <c r="AB22" i="12"/>
  <c r="AN22" i="12"/>
  <c r="AC22" i="12"/>
  <c r="AO22" i="12"/>
  <c r="AD22" i="12"/>
  <c r="AE22" i="12"/>
  <c r="AF22" i="12"/>
  <c r="AG22" i="12"/>
  <c r="AI22" i="12"/>
  <c r="Z22" i="12"/>
  <c r="AH22" i="12"/>
  <c r="AE27" i="12"/>
  <c r="AF27" i="12"/>
  <c r="AG27" i="12"/>
  <c r="AH27" i="12"/>
  <c r="AI27" i="12"/>
  <c r="AA27" i="12"/>
  <c r="AC27" i="12"/>
  <c r="AO27" i="12"/>
  <c r="Z27" i="12"/>
  <c r="AB27" i="12"/>
  <c r="AD27" i="12"/>
  <c r="AN27" i="12"/>
  <c r="AE30" i="12"/>
  <c r="AF30" i="12"/>
  <c r="AG30" i="12"/>
  <c r="AH30" i="12"/>
  <c r="AI30" i="12"/>
  <c r="AA30" i="12"/>
  <c r="AC30" i="12"/>
  <c r="AO30" i="12"/>
  <c r="Z30" i="12"/>
  <c r="AB30" i="12"/>
  <c r="AD30" i="12"/>
  <c r="AN30" i="12"/>
  <c r="AL35" i="12"/>
  <c r="AM35" i="12"/>
  <c r="C40" i="12"/>
  <c r="AK40" i="12"/>
  <c r="AJ40" i="12"/>
  <c r="AE42" i="12"/>
  <c r="AF42" i="12"/>
  <c r="AG42" i="12"/>
  <c r="AH42" i="12"/>
  <c r="AI42" i="12"/>
  <c r="AA42" i="12"/>
  <c r="AC42" i="12"/>
  <c r="AO42" i="12"/>
  <c r="Z42" i="12"/>
  <c r="AB42" i="12"/>
  <c r="AD42" i="12"/>
  <c r="AN42" i="12"/>
  <c r="C6" i="13"/>
  <c r="AL6" i="13"/>
  <c r="AN6" i="13"/>
  <c r="AO6" i="13"/>
  <c r="AE6" i="13"/>
  <c r="AG6" i="13"/>
  <c r="AD6" i="13"/>
  <c r="AH6" i="13"/>
  <c r="AF6" i="13"/>
  <c r="AI6" i="13"/>
  <c r="AM6" i="13"/>
  <c r="AJ7" i="13"/>
  <c r="AK7" i="13"/>
  <c r="Z8" i="13"/>
  <c r="AA8" i="13"/>
  <c r="AC13" i="13"/>
  <c r="AB13" i="13"/>
  <c r="AO20" i="13"/>
  <c r="AD20" i="13"/>
  <c r="AF20" i="13"/>
  <c r="AG20" i="13"/>
  <c r="AI20" i="13"/>
  <c r="AM20" i="13"/>
  <c r="AN20" i="13"/>
  <c r="AL20" i="13"/>
  <c r="AE20" i="13"/>
  <c r="AH20" i="13"/>
  <c r="C21" i="13"/>
  <c r="AK21" i="13"/>
  <c r="AJ21" i="13"/>
  <c r="AA22" i="13"/>
  <c r="Z22" i="13"/>
  <c r="AB27" i="13"/>
  <c r="AC27" i="13"/>
  <c r="AO32" i="13"/>
  <c r="AD32" i="13"/>
  <c r="AF32" i="13"/>
  <c r="AG32" i="13"/>
  <c r="AI32" i="13"/>
  <c r="AM32" i="13"/>
  <c r="AN32" i="13"/>
  <c r="AH32" i="13"/>
  <c r="AE32" i="13"/>
  <c r="AL32" i="13"/>
  <c r="AK33" i="13"/>
  <c r="AJ33" i="13"/>
  <c r="AA34" i="13"/>
  <c r="Z34" i="13"/>
  <c r="AC39" i="13"/>
  <c r="AB39" i="13"/>
  <c r="C6" i="14"/>
  <c r="AL6" i="14"/>
  <c r="AM6" i="14"/>
  <c r="AD8" i="14"/>
  <c r="AE8" i="14"/>
  <c r="AF11" i="14"/>
  <c r="AG11" i="14"/>
  <c r="AH11" i="14"/>
  <c r="AI11" i="14"/>
  <c r="AJ11" i="14"/>
  <c r="AK11" i="14"/>
  <c r="Z11" i="14"/>
  <c r="AA11" i="14"/>
  <c r="AB11" i="14"/>
  <c r="AC11" i="14"/>
  <c r="AN11" i="14"/>
  <c r="AO11" i="14"/>
  <c r="AL13" i="14"/>
  <c r="AM13" i="14"/>
  <c r="AD17" i="14"/>
  <c r="AE17" i="14"/>
  <c r="AL22" i="14"/>
  <c r="AM22" i="14"/>
  <c r="AF29" i="14"/>
  <c r="AG29" i="14"/>
  <c r="AH29" i="14"/>
  <c r="AI29" i="14"/>
  <c r="AJ29" i="14"/>
  <c r="AK29" i="14"/>
  <c r="Z29" i="14"/>
  <c r="AA29" i="14"/>
  <c r="AB29" i="14"/>
  <c r="AC29" i="14"/>
  <c r="AN29" i="14"/>
  <c r="AO29" i="14"/>
  <c r="AL31" i="14"/>
  <c r="AM31" i="14"/>
  <c r="AD33" i="14"/>
  <c r="AE33" i="14"/>
  <c r="AB36" i="14"/>
  <c r="AN36" i="14"/>
  <c r="AC36" i="14"/>
  <c r="AO36" i="14"/>
  <c r="AF36" i="14"/>
  <c r="AG36" i="14"/>
  <c r="AH36" i="14"/>
  <c r="AI36" i="14"/>
  <c r="Z36" i="14"/>
  <c r="AA36" i="14"/>
  <c r="AJ36" i="14"/>
  <c r="AK36" i="14"/>
  <c r="AL38" i="14"/>
  <c r="AM38" i="14"/>
  <c r="AD36" i="6"/>
  <c r="AE36" i="6"/>
  <c r="AB10" i="7"/>
  <c r="AC10" i="7"/>
  <c r="AA28" i="7"/>
  <c r="AD28" i="7"/>
  <c r="AE28" i="7"/>
  <c r="AG28" i="7"/>
  <c r="AJ28" i="7"/>
  <c r="AK28" i="7"/>
  <c r="AF28" i="7"/>
  <c r="Z28" i="7"/>
  <c r="AD22" i="6"/>
  <c r="AE22" i="6"/>
  <c r="AH24" i="7"/>
  <c r="AI24" i="7"/>
  <c r="AI28" i="7"/>
  <c r="AH28" i="7"/>
  <c r="AI32" i="7"/>
  <c r="AH32" i="7"/>
  <c r="C28" i="8"/>
  <c r="AM5" i="11"/>
  <c r="AL5" i="11"/>
  <c r="AL20" i="11"/>
  <c r="AM20" i="11"/>
  <c r="AM25" i="11"/>
  <c r="AL25" i="11"/>
  <c r="AK30" i="11"/>
  <c r="AJ30" i="11"/>
  <c r="AJ15" i="12"/>
  <c r="AK15" i="12"/>
  <c r="AM30" i="12"/>
  <c r="AL30" i="12"/>
  <c r="AA37" i="12"/>
  <c r="AB37" i="12"/>
  <c r="AN37" i="12"/>
  <c r="AC37" i="12"/>
  <c r="AO37" i="12"/>
  <c r="AD37" i="12"/>
  <c r="AE37" i="12"/>
  <c r="AF37" i="12"/>
  <c r="AG37" i="12"/>
  <c r="AI37" i="12"/>
  <c r="Z37" i="12"/>
  <c r="AH37" i="12"/>
  <c r="AM42" i="12"/>
  <c r="AL42" i="12"/>
  <c r="AK6" i="13"/>
  <c r="AJ6" i="13"/>
  <c r="AB12" i="13"/>
  <c r="AC12" i="13"/>
  <c r="C20" i="13"/>
  <c r="AK20" i="13"/>
  <c r="AJ20" i="13"/>
  <c r="AC26" i="13"/>
  <c r="AB26" i="13"/>
  <c r="AK32" i="13"/>
  <c r="AJ32" i="13"/>
  <c r="AL11" i="14"/>
  <c r="AM11" i="14"/>
  <c r="AD15" i="14"/>
  <c r="AE15" i="14"/>
  <c r="AF20" i="14"/>
  <c r="AG20" i="14"/>
  <c r="AH20" i="14"/>
  <c r="AI20" i="14"/>
  <c r="AJ20" i="14"/>
  <c r="AK20" i="14"/>
  <c r="Z20" i="14"/>
  <c r="AA20" i="14"/>
  <c r="AB20" i="14"/>
  <c r="AC20" i="14"/>
  <c r="AN20" i="14"/>
  <c r="AO20" i="14"/>
  <c r="AE33" i="6"/>
  <c r="AD33" i="6"/>
  <c r="AE21" i="6"/>
  <c r="AD21" i="6"/>
  <c r="AD9" i="6"/>
  <c r="AE9" i="6"/>
  <c r="AL36" i="6"/>
  <c r="AM36" i="6"/>
  <c r="AL24" i="6"/>
  <c r="AM24" i="6"/>
  <c r="AL12" i="6"/>
  <c r="AM12" i="6"/>
  <c r="AB5" i="7"/>
  <c r="AC5" i="7"/>
  <c r="AA7" i="7"/>
  <c r="AD7" i="7"/>
  <c r="AE7" i="7"/>
  <c r="AG7" i="7"/>
  <c r="AK7" i="7"/>
  <c r="Z7" i="7"/>
  <c r="AF7" i="7"/>
  <c r="AJ7" i="7"/>
  <c r="AC9" i="7"/>
  <c r="AB9" i="7"/>
  <c r="AJ11" i="7"/>
  <c r="AK11" i="7"/>
  <c r="Z11" i="7"/>
  <c r="AA11" i="7"/>
  <c r="AE11" i="7"/>
  <c r="AG11" i="7"/>
  <c r="AD11" i="7"/>
  <c r="AF11" i="7"/>
  <c r="AB13" i="7"/>
  <c r="AC13" i="7"/>
  <c r="AE15" i="7"/>
  <c r="AF15" i="7"/>
  <c r="AG15" i="7"/>
  <c r="AK15" i="7"/>
  <c r="AA15" i="7"/>
  <c r="Z15" i="7"/>
  <c r="AD15" i="7"/>
  <c r="AJ15" i="7"/>
  <c r="AC17" i="7"/>
  <c r="AB17" i="7"/>
  <c r="AA19" i="7"/>
  <c r="AD19" i="7"/>
  <c r="AE19" i="7"/>
  <c r="AG19" i="7"/>
  <c r="AK19" i="7"/>
  <c r="AF19" i="7"/>
  <c r="AJ19" i="7"/>
  <c r="Z19" i="7"/>
  <c r="AC21" i="7"/>
  <c r="AB21" i="7"/>
  <c r="AJ23" i="7"/>
  <c r="AK23" i="7"/>
  <c r="Z23" i="7"/>
  <c r="AA23" i="7"/>
  <c r="AE23" i="7"/>
  <c r="AD23" i="7"/>
  <c r="AF23" i="7"/>
  <c r="AG23" i="7"/>
  <c r="AB25" i="7"/>
  <c r="AC25" i="7"/>
  <c r="AE27" i="7"/>
  <c r="AF27" i="7"/>
  <c r="AG27" i="7"/>
  <c r="AK27" i="7"/>
  <c r="AA27" i="7"/>
  <c r="Z27" i="7"/>
  <c r="AD27" i="7"/>
  <c r="AJ27" i="7"/>
  <c r="AC29" i="7"/>
  <c r="AB29" i="7"/>
  <c r="AA31" i="7"/>
  <c r="AD31" i="7"/>
  <c r="AE31" i="7"/>
  <c r="AG31" i="7"/>
  <c r="AF31" i="7"/>
  <c r="Z31" i="7"/>
  <c r="AJ31" i="7"/>
  <c r="AK31" i="7"/>
  <c r="AB33" i="7"/>
  <c r="AC33" i="7"/>
  <c r="AJ35" i="7"/>
  <c r="AK35" i="7"/>
  <c r="Z35" i="7"/>
  <c r="AA35" i="7"/>
  <c r="AE35" i="7"/>
  <c r="AG35" i="7"/>
  <c r="AD35" i="7"/>
  <c r="AF35" i="7"/>
  <c r="AB37" i="7"/>
  <c r="AC37" i="7"/>
  <c r="AE39" i="7"/>
  <c r="AF39" i="7"/>
  <c r="AG39" i="7"/>
  <c r="AK39" i="7"/>
  <c r="AA39" i="7"/>
  <c r="AD39" i="7"/>
  <c r="AJ39" i="7"/>
  <c r="Z39" i="7"/>
  <c r="AC41" i="7"/>
  <c r="AB41" i="7"/>
  <c r="AA43" i="7"/>
  <c r="AD43" i="7"/>
  <c r="AE43" i="7"/>
  <c r="AG43" i="7"/>
  <c r="Z43" i="7"/>
  <c r="AF43" i="7"/>
  <c r="AJ43" i="7"/>
  <c r="AK43" i="7"/>
  <c r="C43" i="7"/>
  <c r="C31" i="7"/>
  <c r="C19" i="7"/>
  <c r="C7" i="7"/>
  <c r="AJ13" i="8"/>
  <c r="AK13" i="8"/>
  <c r="AL15" i="8"/>
  <c r="AM15" i="8"/>
  <c r="AI15" i="8"/>
  <c r="AH15" i="8"/>
  <c r="AG17" i="8"/>
  <c r="Z17" i="8"/>
  <c r="AN17" i="8"/>
  <c r="AA17" i="8"/>
  <c r="AO17" i="8"/>
  <c r="AE17" i="8"/>
  <c r="AD17" i="8"/>
  <c r="AF17" i="8"/>
  <c r="AJ25" i="8"/>
  <c r="AK25" i="8"/>
  <c r="AL27" i="8"/>
  <c r="AM27" i="8"/>
  <c r="AI27" i="8"/>
  <c r="AH27" i="8"/>
  <c r="AG29" i="8"/>
  <c r="Z29" i="8"/>
  <c r="AN29" i="8"/>
  <c r="AA29" i="8"/>
  <c r="AO29" i="8"/>
  <c r="AE29" i="8"/>
  <c r="AF29" i="8"/>
  <c r="AD29" i="8"/>
  <c r="AJ37" i="8"/>
  <c r="AK37" i="8"/>
  <c r="AL39" i="8"/>
  <c r="AM39" i="8"/>
  <c r="AI39" i="8"/>
  <c r="AH39" i="8"/>
  <c r="AG41" i="8"/>
  <c r="Z41" i="8"/>
  <c r="AN41" i="8"/>
  <c r="AA41" i="8"/>
  <c r="AO41" i="8"/>
  <c r="AE41" i="8"/>
  <c r="AD41" i="8"/>
  <c r="AF41" i="8"/>
  <c r="C39" i="8"/>
  <c r="C27" i="8"/>
  <c r="C15" i="8"/>
  <c r="AC9" i="9"/>
  <c r="AB9" i="9"/>
  <c r="AA14" i="9"/>
  <c r="AD14" i="9"/>
  <c r="AE14" i="9"/>
  <c r="AF14" i="9"/>
  <c r="AG14" i="9"/>
  <c r="AH14" i="9"/>
  <c r="AI14" i="9"/>
  <c r="AL14" i="9"/>
  <c r="AM14" i="9"/>
  <c r="Z14" i="9"/>
  <c r="AC21" i="9"/>
  <c r="AB21" i="9"/>
  <c r="AA26" i="9"/>
  <c r="AD26" i="9"/>
  <c r="AE26" i="9"/>
  <c r="AF26" i="9"/>
  <c r="AG26" i="9"/>
  <c r="AH26" i="9"/>
  <c r="AI26" i="9"/>
  <c r="AL26" i="9"/>
  <c r="AM26" i="9"/>
  <c r="Z26" i="9"/>
  <c r="AC33" i="9"/>
  <c r="AB33" i="9"/>
  <c r="AA38" i="9"/>
  <c r="AD38" i="9"/>
  <c r="AE38" i="9"/>
  <c r="AF38" i="9"/>
  <c r="AG38" i="9"/>
  <c r="AH38" i="9"/>
  <c r="AI38" i="9"/>
  <c r="AL38" i="9"/>
  <c r="AM38" i="9"/>
  <c r="Z38" i="9"/>
  <c r="AD8" i="10"/>
  <c r="AE8" i="10"/>
  <c r="AH14" i="10"/>
  <c r="AI14" i="10"/>
  <c r="AE14" i="10"/>
  <c r="AD14" i="10"/>
  <c r="AF14" i="10"/>
  <c r="AG14" i="10"/>
  <c r="AD20" i="10"/>
  <c r="AE20" i="10"/>
  <c r="AF20" i="10"/>
  <c r="AG20" i="10"/>
  <c r="AH20" i="10"/>
  <c r="AI20" i="10"/>
  <c r="AH26" i="10"/>
  <c r="AI26" i="10"/>
  <c r="AE26" i="10"/>
  <c r="AD26" i="10"/>
  <c r="AG26" i="10"/>
  <c r="AF26" i="10"/>
  <c r="AD32" i="10"/>
  <c r="AE32" i="10"/>
  <c r="AF32" i="10"/>
  <c r="AG32" i="10"/>
  <c r="AH32" i="10"/>
  <c r="AI32" i="10"/>
  <c r="AH38" i="10"/>
  <c r="AG38" i="10"/>
  <c r="AI38" i="10"/>
  <c r="AE38" i="10"/>
  <c r="AD38" i="10"/>
  <c r="AF38" i="10"/>
  <c r="AJ5" i="11"/>
  <c r="AK5" i="11"/>
  <c r="C7" i="11"/>
  <c r="AA7" i="11"/>
  <c r="AB7" i="11"/>
  <c r="AN7" i="11"/>
  <c r="AC7" i="11"/>
  <c r="AO7" i="11"/>
  <c r="AD7" i="11"/>
  <c r="AE7" i="11"/>
  <c r="AG7" i="11"/>
  <c r="AI7" i="11"/>
  <c r="Z7" i="11"/>
  <c r="AF7" i="11"/>
  <c r="AH7" i="11"/>
  <c r="AM12" i="11"/>
  <c r="AL12" i="11"/>
  <c r="AL17" i="11"/>
  <c r="AM17" i="11"/>
  <c r="AJ20" i="11"/>
  <c r="AK20" i="11"/>
  <c r="AJ25" i="11"/>
  <c r="AK25" i="11"/>
  <c r="AE27" i="11"/>
  <c r="AF27" i="11"/>
  <c r="AG27" i="11"/>
  <c r="AH27" i="11"/>
  <c r="AI27" i="11"/>
  <c r="AA27" i="11"/>
  <c r="AO27" i="11"/>
  <c r="AC27" i="11"/>
  <c r="AN27" i="11"/>
  <c r="Z27" i="11"/>
  <c r="AB27" i="11"/>
  <c r="AD27" i="11"/>
  <c r="AL32" i="11"/>
  <c r="AM32" i="11"/>
  <c r="AJ37" i="11"/>
  <c r="AK37" i="11"/>
  <c r="C39" i="11"/>
  <c r="AE39" i="11"/>
  <c r="AF39" i="11"/>
  <c r="AH39" i="11"/>
  <c r="AI39" i="11"/>
  <c r="AA39" i="11"/>
  <c r="AO39" i="11"/>
  <c r="AB39" i="11"/>
  <c r="Z39" i="11"/>
  <c r="AD39" i="11"/>
  <c r="AC39" i="11"/>
  <c r="AN39" i="11"/>
  <c r="AG39" i="11"/>
  <c r="AK7" i="12"/>
  <c r="AJ7" i="12"/>
  <c r="AK10" i="12"/>
  <c r="AJ10" i="12"/>
  <c r="AE12" i="12"/>
  <c r="AF12" i="12"/>
  <c r="AG12" i="12"/>
  <c r="AH12" i="12"/>
  <c r="AI12" i="12"/>
  <c r="AA12" i="12"/>
  <c r="AC12" i="12"/>
  <c r="AO12" i="12"/>
  <c r="Z12" i="12"/>
  <c r="AB12" i="12"/>
  <c r="AD12" i="12"/>
  <c r="AN12" i="12"/>
  <c r="AL17" i="12"/>
  <c r="AM17" i="12"/>
  <c r="AK22" i="12"/>
  <c r="AJ22" i="12"/>
  <c r="AE24" i="12"/>
  <c r="AF24" i="12"/>
  <c r="AG24" i="12"/>
  <c r="AH24" i="12"/>
  <c r="AI24" i="12"/>
  <c r="AA24" i="12"/>
  <c r="AC24" i="12"/>
  <c r="AO24" i="12"/>
  <c r="Z24" i="12"/>
  <c r="AB24" i="12"/>
  <c r="AD24" i="12"/>
  <c r="AN24" i="12"/>
  <c r="AJ27" i="12"/>
  <c r="AK27" i="12"/>
  <c r="AJ30" i="12"/>
  <c r="AK30" i="12"/>
  <c r="AI32" i="12"/>
  <c r="Z32" i="12"/>
  <c r="AA32" i="12"/>
  <c r="AB32" i="12"/>
  <c r="AN32" i="12"/>
  <c r="AC32" i="12"/>
  <c r="AO32" i="12"/>
  <c r="AE32" i="12"/>
  <c r="AG32" i="12"/>
  <c r="AD32" i="12"/>
  <c r="AF32" i="12"/>
  <c r="AH32" i="12"/>
  <c r="AM37" i="12"/>
  <c r="AL37" i="12"/>
  <c r="C42" i="12"/>
  <c r="AJ42" i="12"/>
  <c r="AK42" i="12"/>
  <c r="AK5" i="13"/>
  <c r="AJ5" i="13"/>
  <c r="Z6" i="13"/>
  <c r="AA6" i="13"/>
  <c r="AC11" i="13"/>
  <c r="AB11" i="13"/>
  <c r="C16" i="13"/>
  <c r="AG16" i="13"/>
  <c r="AH16" i="13"/>
  <c r="AM16" i="13"/>
  <c r="AO16" i="13"/>
  <c r="AE16" i="13"/>
  <c r="AF16" i="13"/>
  <c r="AI16" i="13"/>
  <c r="AL16" i="13"/>
  <c r="AN16" i="13"/>
  <c r="AD16" i="13"/>
  <c r="AO17" i="13"/>
  <c r="AD17" i="13"/>
  <c r="AF17" i="13"/>
  <c r="AG17" i="13"/>
  <c r="AI17" i="13"/>
  <c r="AM17" i="13"/>
  <c r="AN17" i="13"/>
  <c r="AH17" i="13"/>
  <c r="AE17" i="13"/>
  <c r="AL17" i="13"/>
  <c r="AL18" i="13"/>
  <c r="AN18" i="13"/>
  <c r="AO18" i="13"/>
  <c r="AE18" i="13"/>
  <c r="AG18" i="13"/>
  <c r="AD18" i="13"/>
  <c r="AF18" i="13"/>
  <c r="AH18" i="13"/>
  <c r="AI18" i="13"/>
  <c r="AM18" i="13"/>
  <c r="C19" i="13"/>
  <c r="AJ19" i="13"/>
  <c r="AK19" i="13"/>
  <c r="Z20" i="13"/>
  <c r="AA20" i="13"/>
  <c r="AC25" i="13"/>
  <c r="AB25" i="13"/>
  <c r="AL30" i="13"/>
  <c r="AN30" i="13"/>
  <c r="AO30" i="13"/>
  <c r="AE30" i="13"/>
  <c r="AG30" i="13"/>
  <c r="AD30" i="13"/>
  <c r="AF30" i="13"/>
  <c r="AH30" i="13"/>
  <c r="AI30" i="13"/>
  <c r="AM30" i="13"/>
  <c r="AJ31" i="13"/>
  <c r="AK31" i="13"/>
  <c r="Z32" i="13"/>
  <c r="AA32" i="13"/>
  <c r="AC37" i="13"/>
  <c r="AB37" i="13"/>
  <c r="AO42" i="13"/>
  <c r="AF42" i="13"/>
  <c r="AD42" i="13"/>
  <c r="AL42" i="13"/>
  <c r="AN42" i="13"/>
  <c r="AE42" i="13"/>
  <c r="AH42" i="13"/>
  <c r="AG42" i="13"/>
  <c r="AI42" i="13"/>
  <c r="AM42" i="13"/>
  <c r="AK43" i="13"/>
  <c r="AJ43" i="13"/>
  <c r="AD6" i="14"/>
  <c r="AE6" i="14"/>
  <c r="C9" i="14"/>
  <c r="AB9" i="14"/>
  <c r="AN9" i="14"/>
  <c r="AC9" i="14"/>
  <c r="AO9" i="14"/>
  <c r="AF9" i="14"/>
  <c r="AG9" i="14"/>
  <c r="AH9" i="14"/>
  <c r="AI9" i="14"/>
  <c r="Z9" i="14"/>
  <c r="AA9" i="14"/>
  <c r="AJ9" i="14"/>
  <c r="AK9" i="14"/>
  <c r="AD13" i="14"/>
  <c r="AE13" i="14"/>
  <c r="AL20" i="14"/>
  <c r="AM20" i="14"/>
  <c r="AD22" i="14"/>
  <c r="AE22" i="14"/>
  <c r="AL27" i="14"/>
  <c r="AM27" i="14"/>
  <c r="AD31" i="14"/>
  <c r="AE31" i="14"/>
  <c r="AJ34" i="14"/>
  <c r="AK34" i="14"/>
  <c r="Z34" i="14"/>
  <c r="AA34" i="14"/>
  <c r="AB34" i="14"/>
  <c r="AN34" i="14"/>
  <c r="AC34" i="14"/>
  <c r="AO34" i="14"/>
  <c r="AH34" i="14"/>
  <c r="AI34" i="14"/>
  <c r="AF34" i="14"/>
  <c r="AG34" i="14"/>
  <c r="AD38" i="14"/>
  <c r="AE38" i="14"/>
  <c r="AJ43" i="14"/>
  <c r="AK43" i="14"/>
  <c r="Z43" i="14"/>
  <c r="AA43" i="14"/>
  <c r="AB43" i="14"/>
  <c r="AN43" i="14"/>
  <c r="AC43" i="14"/>
  <c r="AO43" i="14"/>
  <c r="AH43" i="14"/>
  <c r="AF43" i="14"/>
  <c r="AG43" i="14"/>
  <c r="AI43" i="14"/>
  <c r="AH42" i="8"/>
  <c r="AI42" i="8"/>
  <c r="AL42" i="8"/>
  <c r="AM42" i="8"/>
  <c r="AB27" i="10"/>
  <c r="AJ27" i="10"/>
  <c r="AK27" i="10"/>
  <c r="Z27" i="10"/>
  <c r="AO27" i="10"/>
  <c r="AA27" i="10"/>
  <c r="AN27" i="10"/>
  <c r="AC27" i="10"/>
  <c r="AL40" i="10"/>
  <c r="AM40" i="10"/>
  <c r="AL23" i="11"/>
  <c r="AM23" i="11"/>
  <c r="AM40" i="12"/>
  <c r="AL40" i="12"/>
  <c r="AB40" i="13"/>
  <c r="AC40" i="13"/>
  <c r="AL25" i="6"/>
  <c r="AM25" i="6"/>
  <c r="AI8" i="7"/>
  <c r="AH8" i="7"/>
  <c r="AI16" i="7"/>
  <c r="AH16" i="7"/>
  <c r="AA10" i="8"/>
  <c r="AO10" i="8"/>
  <c r="AD10" i="8"/>
  <c r="AE10" i="8"/>
  <c r="AG10" i="8"/>
  <c r="Z10" i="8"/>
  <c r="AF10" i="8"/>
  <c r="AN10" i="8"/>
  <c r="AK18" i="8"/>
  <c r="AJ18" i="8"/>
  <c r="AK42" i="8"/>
  <c r="AJ42" i="8"/>
  <c r="AA9" i="9"/>
  <c r="AD9" i="9"/>
  <c r="AE9" i="9"/>
  <c r="AF9" i="9"/>
  <c r="AG9" i="9"/>
  <c r="AH9" i="9"/>
  <c r="AI9" i="9"/>
  <c r="Z9" i="9"/>
  <c r="AL9" i="9"/>
  <c r="AM9" i="9"/>
  <c r="AL9" i="10"/>
  <c r="AM9" i="10"/>
  <c r="AL15" i="10"/>
  <c r="AM15" i="10"/>
  <c r="AL39" i="10"/>
  <c r="AM39" i="10"/>
  <c r="AE12" i="11"/>
  <c r="AF12" i="11"/>
  <c r="AG12" i="11"/>
  <c r="AH12" i="11"/>
  <c r="AI12" i="11"/>
  <c r="AA12" i="11"/>
  <c r="Z12" i="11"/>
  <c r="AB12" i="11"/>
  <c r="AC12" i="11"/>
  <c r="AD12" i="11"/>
  <c r="AN12" i="11"/>
  <c r="AO12" i="11"/>
  <c r="AK42" i="11"/>
  <c r="AJ42" i="11"/>
  <c r="AM22" i="12"/>
  <c r="AL22" i="12"/>
  <c r="AM27" i="12"/>
  <c r="AL27" i="12"/>
  <c r="C35" i="12"/>
  <c r="AJ35" i="12"/>
  <c r="AK35" i="12"/>
  <c r="AA7" i="13"/>
  <c r="Z7" i="13"/>
  <c r="AG19" i="13"/>
  <c r="AH19" i="13"/>
  <c r="AM19" i="13"/>
  <c r="AO19" i="13"/>
  <c r="AE19" i="13"/>
  <c r="AF19" i="13"/>
  <c r="AI19" i="13"/>
  <c r="AL19" i="13"/>
  <c r="AN19" i="13"/>
  <c r="AD19" i="13"/>
  <c r="Z21" i="13"/>
  <c r="AA21" i="13"/>
  <c r="C31" i="13"/>
  <c r="AG31" i="13"/>
  <c r="AH31" i="13"/>
  <c r="AM31" i="13"/>
  <c r="AO31" i="13"/>
  <c r="AE31" i="13"/>
  <c r="AL31" i="13"/>
  <c r="AF31" i="13"/>
  <c r="AI31" i="13"/>
  <c r="AN31" i="13"/>
  <c r="AD31" i="13"/>
  <c r="Z33" i="13"/>
  <c r="AA33" i="13"/>
  <c r="AB38" i="13"/>
  <c r="AC38" i="13"/>
  <c r="C43" i="13"/>
  <c r="AN43" i="13"/>
  <c r="AL43" i="13"/>
  <c r="AH43" i="13"/>
  <c r="AM43" i="13"/>
  <c r="AO43" i="13"/>
  <c r="AD43" i="13"/>
  <c r="AE43" i="13"/>
  <c r="AF43" i="13"/>
  <c r="AG43" i="13"/>
  <c r="AI43" i="13"/>
  <c r="AD24" i="14"/>
  <c r="AE24" i="14"/>
  <c r="C27" i="14"/>
  <c r="AB27" i="14"/>
  <c r="AN27" i="14"/>
  <c r="AC27" i="14"/>
  <c r="AO27" i="14"/>
  <c r="AF27" i="14"/>
  <c r="AG27" i="14"/>
  <c r="AH27" i="14"/>
  <c r="AI27" i="14"/>
  <c r="Z27" i="14"/>
  <c r="AA27" i="14"/>
  <c r="AJ27" i="14"/>
  <c r="AK27" i="14"/>
  <c r="AL29" i="14"/>
  <c r="AM29" i="14"/>
  <c r="AD32" i="6"/>
  <c r="AE32" i="6"/>
  <c r="AD20" i="6"/>
  <c r="AE20" i="6"/>
  <c r="AD8" i="6"/>
  <c r="AE8" i="6"/>
  <c r="AL35" i="6"/>
  <c r="AM35" i="6"/>
  <c r="AM23" i="6"/>
  <c r="AL23" i="6"/>
  <c r="AL11" i="6"/>
  <c r="AM11" i="6"/>
  <c r="AM7" i="7"/>
  <c r="AN7" i="7"/>
  <c r="AO7" i="7"/>
  <c r="AL7" i="7"/>
  <c r="AL11" i="7"/>
  <c r="AM11" i="7"/>
  <c r="AO11" i="7"/>
  <c r="AN11" i="7"/>
  <c r="AM15" i="7"/>
  <c r="AO15" i="7"/>
  <c r="AL15" i="7"/>
  <c r="AN15" i="7"/>
  <c r="AM19" i="7"/>
  <c r="AN19" i="7"/>
  <c r="AO19" i="7"/>
  <c r="AL19" i="7"/>
  <c r="AL23" i="7"/>
  <c r="AM23" i="7"/>
  <c r="AO23" i="7"/>
  <c r="AN23" i="7"/>
  <c r="AM27" i="7"/>
  <c r="AL27" i="7"/>
  <c r="AN27" i="7"/>
  <c r="AO27" i="7"/>
  <c r="AM31" i="7"/>
  <c r="AN31" i="7"/>
  <c r="AO31" i="7"/>
  <c r="AL31" i="7"/>
  <c r="AL35" i="7"/>
  <c r="AM35" i="7"/>
  <c r="AO35" i="7"/>
  <c r="AN35" i="7"/>
  <c r="AM39" i="7"/>
  <c r="AL39" i="7"/>
  <c r="AN39" i="7"/>
  <c r="AO39" i="7"/>
  <c r="AM43" i="7"/>
  <c r="AN43" i="7"/>
  <c r="AO43" i="7"/>
  <c r="AL43" i="7"/>
  <c r="AK8" i="8"/>
  <c r="AJ8" i="8"/>
  <c r="AI10" i="8"/>
  <c r="AL10" i="8"/>
  <c r="AM10" i="8"/>
  <c r="AH10" i="8"/>
  <c r="AE12" i="8"/>
  <c r="AF12" i="8"/>
  <c r="AG12" i="8"/>
  <c r="AA12" i="8"/>
  <c r="AO12" i="8"/>
  <c r="AD12" i="8"/>
  <c r="AN12" i="8"/>
  <c r="Z12" i="8"/>
  <c r="AK20" i="8"/>
  <c r="AJ20" i="8"/>
  <c r="AI22" i="8"/>
  <c r="AL22" i="8"/>
  <c r="AM22" i="8"/>
  <c r="AH22" i="8"/>
  <c r="AE24" i="8"/>
  <c r="AF24" i="8"/>
  <c r="AG24" i="8"/>
  <c r="AA24" i="8"/>
  <c r="AO24" i="8"/>
  <c r="Z24" i="8"/>
  <c r="AD24" i="8"/>
  <c r="AN24" i="8"/>
  <c r="AK32" i="8"/>
  <c r="AJ32" i="8"/>
  <c r="AI34" i="8"/>
  <c r="AL34" i="8"/>
  <c r="AM34" i="8"/>
  <c r="AH34" i="8"/>
  <c r="AE36" i="8"/>
  <c r="AF36" i="8"/>
  <c r="AG36" i="8"/>
  <c r="AA36" i="8"/>
  <c r="AO36" i="8"/>
  <c r="AD36" i="8"/>
  <c r="AN36" i="8"/>
  <c r="Z36" i="8"/>
  <c r="AA7" i="9"/>
  <c r="AD7" i="9"/>
  <c r="AE7" i="9"/>
  <c r="AF7" i="9"/>
  <c r="AG7" i="9"/>
  <c r="AH7" i="9"/>
  <c r="AI7" i="9"/>
  <c r="Z7" i="9"/>
  <c r="AL7" i="9"/>
  <c r="AM7" i="9"/>
  <c r="AC14" i="9"/>
  <c r="AB14" i="9"/>
  <c r="AA19" i="9"/>
  <c r="AD19" i="9"/>
  <c r="AE19" i="9"/>
  <c r="AF19" i="9"/>
  <c r="AG19" i="9"/>
  <c r="AH19" i="9"/>
  <c r="AI19" i="9"/>
  <c r="Z19" i="9"/>
  <c r="AL19" i="9"/>
  <c r="AM19" i="9"/>
  <c r="AC26" i="9"/>
  <c r="AB26" i="9"/>
  <c r="AA31" i="9"/>
  <c r="AD31" i="9"/>
  <c r="AE31" i="9"/>
  <c r="AF31" i="9"/>
  <c r="AG31" i="9"/>
  <c r="AH31" i="9"/>
  <c r="AI31" i="9"/>
  <c r="Z31" i="9"/>
  <c r="AL31" i="9"/>
  <c r="AM31" i="9"/>
  <c r="AC38" i="9"/>
  <c r="AB38" i="9"/>
  <c r="AI43" i="9"/>
  <c r="AL43" i="9"/>
  <c r="AM43" i="9"/>
  <c r="Z43" i="9"/>
  <c r="AA43" i="9"/>
  <c r="AE43" i="9"/>
  <c r="AG43" i="9"/>
  <c r="AD43" i="9"/>
  <c r="AF43" i="9"/>
  <c r="AH43" i="9"/>
  <c r="C35" i="9"/>
  <c r="C23" i="9"/>
  <c r="AK7" i="10"/>
  <c r="Z7" i="10"/>
  <c r="AA7" i="10"/>
  <c r="AN7" i="10"/>
  <c r="AB7" i="10"/>
  <c r="AO7" i="10"/>
  <c r="AJ7" i="10"/>
  <c r="AC7" i="10"/>
  <c r="AM8" i="10"/>
  <c r="AL8" i="10"/>
  <c r="Z13" i="10"/>
  <c r="AA13" i="10"/>
  <c r="AN13" i="10"/>
  <c r="AB13" i="10"/>
  <c r="AO13" i="10"/>
  <c r="AC13" i="10"/>
  <c r="AJ13" i="10"/>
  <c r="AK13" i="10"/>
  <c r="AL14" i="10"/>
  <c r="AM14" i="10"/>
  <c r="AO19" i="10"/>
  <c r="AJ19" i="10"/>
  <c r="AB19" i="10"/>
  <c r="AK19" i="10"/>
  <c r="Z19" i="10"/>
  <c r="AA19" i="10"/>
  <c r="AN19" i="10"/>
  <c r="AC19" i="10"/>
  <c r="AL20" i="10"/>
  <c r="AM20" i="10"/>
  <c r="Z25" i="10"/>
  <c r="AA25" i="10"/>
  <c r="AN25" i="10"/>
  <c r="AB25" i="10"/>
  <c r="AO25" i="10"/>
  <c r="AC25" i="10"/>
  <c r="AK25" i="10"/>
  <c r="AJ25" i="10"/>
  <c r="AL26" i="10"/>
  <c r="AM26" i="10"/>
  <c r="AO31" i="10"/>
  <c r="AJ31" i="10"/>
  <c r="AK31" i="10"/>
  <c r="Z31" i="10"/>
  <c r="AB31" i="10"/>
  <c r="AA31" i="10"/>
  <c r="AN31" i="10"/>
  <c r="AC31" i="10"/>
  <c r="AL32" i="10"/>
  <c r="AM32" i="10"/>
  <c r="Z37" i="10"/>
  <c r="AA37" i="10"/>
  <c r="AN37" i="10"/>
  <c r="AB37" i="10"/>
  <c r="AO37" i="10"/>
  <c r="AC37" i="10"/>
  <c r="AK37" i="10"/>
  <c r="AJ37" i="10"/>
  <c r="AL38" i="10"/>
  <c r="AM38" i="10"/>
  <c r="AJ43" i="10"/>
  <c r="AK43" i="10"/>
  <c r="AO43" i="10"/>
  <c r="Z43" i="10"/>
  <c r="AB43" i="10"/>
  <c r="AA43" i="10"/>
  <c r="AN43" i="10"/>
  <c r="AC43" i="10"/>
  <c r="C40" i="10"/>
  <c r="C28" i="10"/>
  <c r="C16" i="10"/>
  <c r="AM7" i="11"/>
  <c r="AL7" i="11"/>
  <c r="C12" i="11"/>
  <c r="AK12" i="11"/>
  <c r="AJ12" i="11"/>
  <c r="AI14" i="11"/>
  <c r="Z14" i="11"/>
  <c r="AA14" i="11"/>
  <c r="AC14" i="11"/>
  <c r="AO14" i="11"/>
  <c r="AE14" i="11"/>
  <c r="AB14" i="11"/>
  <c r="AD14" i="11"/>
  <c r="AH14" i="11"/>
  <c r="AF14" i="11"/>
  <c r="AG14" i="11"/>
  <c r="AN14" i="11"/>
  <c r="AJ17" i="11"/>
  <c r="AK17" i="11"/>
  <c r="AA22" i="11"/>
  <c r="AB22" i="11"/>
  <c r="AN22" i="11"/>
  <c r="AC22" i="11"/>
  <c r="AO22" i="11"/>
  <c r="AD22" i="11"/>
  <c r="AE22" i="11"/>
  <c r="AG22" i="11"/>
  <c r="AI22" i="11"/>
  <c r="AH22" i="11"/>
  <c r="Z22" i="11"/>
  <c r="AF22" i="11"/>
  <c r="AM27" i="11"/>
  <c r="AL27" i="11"/>
  <c r="AJ32" i="11"/>
  <c r="AK32" i="11"/>
  <c r="C34" i="11"/>
  <c r="AA34" i="11"/>
  <c r="AB34" i="11"/>
  <c r="AN34" i="11"/>
  <c r="AC34" i="11"/>
  <c r="AO34" i="11"/>
  <c r="AD34" i="11"/>
  <c r="AE34" i="11"/>
  <c r="AG34" i="11"/>
  <c r="AI34" i="11"/>
  <c r="Z34" i="11"/>
  <c r="AH34" i="11"/>
  <c r="AF34" i="11"/>
  <c r="AM39" i="11"/>
  <c r="AL39" i="11"/>
  <c r="C6" i="12"/>
  <c r="AM12" i="12"/>
  <c r="AL12" i="12"/>
  <c r="AJ17" i="12"/>
  <c r="AK17" i="12"/>
  <c r="AA19" i="12"/>
  <c r="AB19" i="12"/>
  <c r="AN19" i="12"/>
  <c r="AC19" i="12"/>
  <c r="AO19" i="12"/>
  <c r="AD19" i="12"/>
  <c r="AE19" i="12"/>
  <c r="AF19" i="12"/>
  <c r="AG19" i="12"/>
  <c r="AI19" i="12"/>
  <c r="Z19" i="12"/>
  <c r="AH19" i="12"/>
  <c r="AM24" i="12"/>
  <c r="AL24" i="12"/>
  <c r="AL32" i="12"/>
  <c r="AM32" i="12"/>
  <c r="C37" i="12"/>
  <c r="AK37" i="12"/>
  <c r="AJ37" i="12"/>
  <c r="AE39" i="12"/>
  <c r="AF39" i="12"/>
  <c r="AG39" i="12"/>
  <c r="AH39" i="12"/>
  <c r="AI39" i="12"/>
  <c r="AA39" i="12"/>
  <c r="AC39" i="12"/>
  <c r="AO39" i="12"/>
  <c r="Z39" i="12"/>
  <c r="AB39" i="12"/>
  <c r="AD39" i="12"/>
  <c r="AN39" i="12"/>
  <c r="Z5" i="13"/>
  <c r="AA5" i="13"/>
  <c r="AC10" i="13"/>
  <c r="AB10" i="13"/>
  <c r="C15" i="13"/>
  <c r="AL15" i="13"/>
  <c r="AN15" i="13"/>
  <c r="AO15" i="13"/>
  <c r="AE15" i="13"/>
  <c r="AG15" i="13"/>
  <c r="AD15" i="13"/>
  <c r="AF15" i="13"/>
  <c r="AH15" i="13"/>
  <c r="AI15" i="13"/>
  <c r="AM15" i="13"/>
  <c r="AJ16" i="13"/>
  <c r="AK16" i="13"/>
  <c r="AK17" i="13"/>
  <c r="AJ17" i="13"/>
  <c r="AK18" i="13"/>
  <c r="AJ18" i="13"/>
  <c r="AA19" i="13"/>
  <c r="Z19" i="13"/>
  <c r="AB24" i="13"/>
  <c r="AC24" i="13"/>
  <c r="C29" i="13"/>
  <c r="AO29" i="13"/>
  <c r="AD29" i="13"/>
  <c r="AF29" i="13"/>
  <c r="AG29" i="13"/>
  <c r="AI29" i="13"/>
  <c r="AM29" i="13"/>
  <c r="AN29" i="13"/>
  <c r="AL29" i="13"/>
  <c r="AH29" i="13"/>
  <c r="AE29" i="13"/>
  <c r="AK30" i="13"/>
  <c r="AJ30" i="13"/>
  <c r="AA31" i="13"/>
  <c r="Z31" i="13"/>
  <c r="AB36" i="13"/>
  <c r="AC36" i="13"/>
  <c r="C41" i="13"/>
  <c r="AG41" i="13"/>
  <c r="AH41" i="13"/>
  <c r="AI41" i="13"/>
  <c r="AL41" i="13"/>
  <c r="AN41" i="13"/>
  <c r="AM41" i="13"/>
  <c r="AO41" i="13"/>
  <c r="AD41" i="13"/>
  <c r="AE41" i="13"/>
  <c r="AF41" i="13"/>
  <c r="AJ42" i="13"/>
  <c r="AK42" i="13"/>
  <c r="Z43" i="13"/>
  <c r="AA43" i="13"/>
  <c r="AL9" i="14"/>
  <c r="AM9" i="14"/>
  <c r="AD11" i="14"/>
  <c r="AE11" i="14"/>
  <c r="AB18" i="14"/>
  <c r="AN18" i="14"/>
  <c r="AC18" i="14"/>
  <c r="AO18" i="14"/>
  <c r="AF18" i="14"/>
  <c r="AG18" i="14"/>
  <c r="AH18" i="14"/>
  <c r="AI18" i="14"/>
  <c r="Z18" i="14"/>
  <c r="AA18" i="14"/>
  <c r="AJ18" i="14"/>
  <c r="AK18" i="14"/>
  <c r="C25" i="14"/>
  <c r="AJ25" i="14"/>
  <c r="AK25" i="14"/>
  <c r="Z25" i="14"/>
  <c r="AA25" i="14"/>
  <c r="AB25" i="14"/>
  <c r="AN25" i="14"/>
  <c r="AC25" i="14"/>
  <c r="AO25" i="14"/>
  <c r="AH25" i="14"/>
  <c r="AI25" i="14"/>
  <c r="AF25" i="14"/>
  <c r="AG25" i="14"/>
  <c r="AD29" i="14"/>
  <c r="AE29" i="14"/>
  <c r="C34" i="14"/>
  <c r="AL34" i="14"/>
  <c r="AM34" i="14"/>
  <c r="AD36" i="14"/>
  <c r="AE36" i="14"/>
  <c r="C41" i="14"/>
  <c r="AF41" i="14"/>
  <c r="Z41" i="14"/>
  <c r="AA41" i="14"/>
  <c r="AG41" i="14"/>
  <c r="AH41" i="14"/>
  <c r="AI41" i="14"/>
  <c r="AJ41" i="14"/>
  <c r="AN41" i="14"/>
  <c r="AO41" i="14"/>
  <c r="AK41" i="14"/>
  <c r="AB41" i="14"/>
  <c r="AC41" i="14"/>
  <c r="AL43" i="14"/>
  <c r="AM43" i="14"/>
  <c r="AM15" i="6"/>
  <c r="AL15" i="6"/>
  <c r="AJ8" i="7"/>
  <c r="AK8" i="7"/>
  <c r="Z8" i="7"/>
  <c r="AA8" i="7"/>
  <c r="AE8" i="7"/>
  <c r="AG8" i="7"/>
  <c r="AD8" i="7"/>
  <c r="AF8" i="7"/>
  <c r="AC14" i="7"/>
  <c r="AB14" i="7"/>
  <c r="AJ20" i="7"/>
  <c r="AK20" i="7"/>
  <c r="Z20" i="7"/>
  <c r="AA20" i="7"/>
  <c r="AE20" i="7"/>
  <c r="AD20" i="7"/>
  <c r="AF20" i="7"/>
  <c r="AG20" i="7"/>
  <c r="AB22" i="7"/>
  <c r="AC22" i="7"/>
  <c r="AC26" i="7"/>
  <c r="AB26" i="7"/>
  <c r="AJ32" i="7"/>
  <c r="AK32" i="7"/>
  <c r="Z32" i="7"/>
  <c r="AA32" i="7"/>
  <c r="AE32" i="7"/>
  <c r="AD32" i="7"/>
  <c r="AF32" i="7"/>
  <c r="AG32" i="7"/>
  <c r="AB34" i="7"/>
  <c r="AC34" i="7"/>
  <c r="AE36" i="7"/>
  <c r="AF36" i="7"/>
  <c r="AG36" i="7"/>
  <c r="AK36" i="7"/>
  <c r="AA36" i="7"/>
  <c r="Z36" i="7"/>
  <c r="AD36" i="7"/>
  <c r="AJ36" i="7"/>
  <c r="AC38" i="7"/>
  <c r="AB38" i="7"/>
  <c r="C10" i="7"/>
  <c r="AH30" i="8"/>
  <c r="AI30" i="8"/>
  <c r="AL30" i="8"/>
  <c r="AM30" i="8"/>
  <c r="C18" i="8"/>
  <c r="AC6" i="9"/>
  <c r="AB6" i="9"/>
  <c r="AC18" i="9"/>
  <c r="AB18" i="9"/>
  <c r="AC30" i="9"/>
  <c r="AB30" i="9"/>
  <c r="AJ15" i="10"/>
  <c r="AK15" i="10"/>
  <c r="Z15" i="10"/>
  <c r="AB15" i="10"/>
  <c r="AO15" i="10"/>
  <c r="AA15" i="10"/>
  <c r="AN15" i="10"/>
  <c r="AC15" i="10"/>
  <c r="AL28" i="10"/>
  <c r="AM28" i="10"/>
  <c r="AL34" i="10"/>
  <c r="AM34" i="10"/>
  <c r="AJ28" i="11"/>
  <c r="AK28" i="11"/>
  <c r="C33" i="13"/>
  <c r="AL33" i="13"/>
  <c r="AN33" i="13"/>
  <c r="AO33" i="13"/>
  <c r="AE33" i="13"/>
  <c r="AG33" i="13"/>
  <c r="AD33" i="13"/>
  <c r="AF33" i="13"/>
  <c r="AH33" i="13"/>
  <c r="AI33" i="13"/>
  <c r="AM33" i="13"/>
  <c r="AI20" i="7"/>
  <c r="AH20" i="7"/>
  <c r="AA21" i="9"/>
  <c r="AD21" i="9"/>
  <c r="AE21" i="9"/>
  <c r="AF21" i="9"/>
  <c r="AG21" i="9"/>
  <c r="AH21" i="9"/>
  <c r="AI21" i="9"/>
  <c r="Z21" i="9"/>
  <c r="AL21" i="9"/>
  <c r="AM21" i="9"/>
  <c r="AL33" i="10"/>
  <c r="AM33" i="10"/>
  <c r="AJ38" i="10"/>
  <c r="AK38" i="10"/>
  <c r="Z38" i="10"/>
  <c r="AA38" i="10"/>
  <c r="AN38" i="10"/>
  <c r="AB38" i="10"/>
  <c r="AO38" i="10"/>
  <c r="AC38" i="10"/>
  <c r="AJ10" i="11"/>
  <c r="AK10" i="11"/>
  <c r="AM10" i="12"/>
  <c r="AL10" i="12"/>
  <c r="AD40" i="14"/>
  <c r="AE40" i="14"/>
  <c r="AE43" i="6"/>
  <c r="AD43" i="6"/>
  <c r="AH27" i="7"/>
  <c r="AI27" i="7"/>
  <c r="AA43" i="8"/>
  <c r="AO43" i="8"/>
  <c r="AD43" i="8"/>
  <c r="AE43" i="8"/>
  <c r="AF43" i="8"/>
  <c r="AG43" i="8"/>
  <c r="Z43" i="8"/>
  <c r="AN43" i="8"/>
  <c r="AC7" i="9"/>
  <c r="AB7" i="9"/>
  <c r="AG7" i="10"/>
  <c r="AD7" i="10"/>
  <c r="AE7" i="10"/>
  <c r="AI7" i="10"/>
  <c r="AF7" i="10"/>
  <c r="AH7" i="10"/>
  <c r="C27" i="10"/>
  <c r="AM19" i="12"/>
  <c r="AL19" i="12"/>
  <c r="AI29" i="12"/>
  <c r="Z29" i="12"/>
  <c r="AA29" i="12"/>
  <c r="AB29" i="12"/>
  <c r="AN29" i="12"/>
  <c r="AC29" i="12"/>
  <c r="AO29" i="12"/>
  <c r="AE29" i="12"/>
  <c r="AG29" i="12"/>
  <c r="AD29" i="12"/>
  <c r="AF29" i="12"/>
  <c r="AH29" i="12"/>
  <c r="Z17" i="13"/>
  <c r="AA17" i="13"/>
  <c r="Z30" i="13"/>
  <c r="AA30" i="13"/>
  <c r="AC30" i="7"/>
  <c r="AB30" i="7"/>
  <c r="AJ16" i="8"/>
  <c r="AK16" i="8"/>
  <c r="AL35" i="11"/>
  <c r="AM35" i="11"/>
  <c r="C17" i="11"/>
  <c r="AI17" i="11"/>
  <c r="Z17" i="11"/>
  <c r="AA17" i="11"/>
  <c r="AC17" i="11"/>
  <c r="AO17" i="11"/>
  <c r="AE17" i="11"/>
  <c r="AD17" i="11"/>
  <c r="AF17" i="11"/>
  <c r="AG17" i="11"/>
  <c r="AH17" i="11"/>
  <c r="AN17" i="11"/>
  <c r="AB17" i="11"/>
  <c r="Z18" i="13"/>
  <c r="AA18" i="13"/>
  <c r="AG28" i="13"/>
  <c r="AH28" i="13"/>
  <c r="AM28" i="13"/>
  <c r="AO28" i="13"/>
  <c r="AE28" i="13"/>
  <c r="AF28" i="13"/>
  <c r="AD28" i="13"/>
  <c r="AI28" i="13"/>
  <c r="AL28" i="13"/>
  <c r="AN28" i="13"/>
  <c r="AD42" i="6"/>
  <c r="AE42" i="6"/>
  <c r="AD30" i="6"/>
  <c r="AE30" i="6"/>
  <c r="AD18" i="6"/>
  <c r="AE18" i="6"/>
  <c r="AD6" i="6"/>
  <c r="AE6" i="6"/>
  <c r="AL33" i="6"/>
  <c r="AM33" i="6"/>
  <c r="AM21" i="6"/>
  <c r="AL21" i="6"/>
  <c r="AL9" i="6"/>
  <c r="AM9" i="6"/>
  <c r="AE6" i="7"/>
  <c r="AF6" i="7"/>
  <c r="AG6" i="7"/>
  <c r="AK6" i="7"/>
  <c r="AA6" i="7"/>
  <c r="Z6" i="7"/>
  <c r="AD6" i="7"/>
  <c r="AJ6" i="7"/>
  <c r="AC8" i="7"/>
  <c r="AB8" i="7"/>
  <c r="AA10" i="7"/>
  <c r="AD10" i="7"/>
  <c r="AE10" i="7"/>
  <c r="AG10" i="7"/>
  <c r="AK10" i="7"/>
  <c r="AF10" i="7"/>
  <c r="AJ10" i="7"/>
  <c r="Z10" i="7"/>
  <c r="AC12" i="7"/>
  <c r="AB12" i="7"/>
  <c r="AJ14" i="7"/>
  <c r="AK14" i="7"/>
  <c r="Z14" i="7"/>
  <c r="AA14" i="7"/>
  <c r="AE14" i="7"/>
  <c r="AG14" i="7"/>
  <c r="AD14" i="7"/>
  <c r="AF14" i="7"/>
  <c r="AB16" i="7"/>
  <c r="AC16" i="7"/>
  <c r="AE18" i="7"/>
  <c r="AF18" i="7"/>
  <c r="AG18" i="7"/>
  <c r="AK18" i="7"/>
  <c r="AA18" i="7"/>
  <c r="Z18" i="7"/>
  <c r="AD18" i="7"/>
  <c r="AJ18" i="7"/>
  <c r="AC20" i="7"/>
  <c r="AB20" i="7"/>
  <c r="AA22" i="7"/>
  <c r="AD22" i="7"/>
  <c r="AE22" i="7"/>
  <c r="AG22" i="7"/>
  <c r="Z22" i="7"/>
  <c r="AF22" i="7"/>
  <c r="AJ22" i="7"/>
  <c r="AK22" i="7"/>
  <c r="AB24" i="7"/>
  <c r="AC24" i="7"/>
  <c r="AJ26" i="7"/>
  <c r="AK26" i="7"/>
  <c r="Z26" i="7"/>
  <c r="AA26" i="7"/>
  <c r="AE26" i="7"/>
  <c r="AG26" i="7"/>
  <c r="AD26" i="7"/>
  <c r="AF26" i="7"/>
  <c r="AB28" i="7"/>
  <c r="AC28" i="7"/>
  <c r="AE30" i="7"/>
  <c r="AF30" i="7"/>
  <c r="AG30" i="7"/>
  <c r="AK30" i="7"/>
  <c r="AA30" i="7"/>
  <c r="AD30" i="7"/>
  <c r="AJ30" i="7"/>
  <c r="Z30" i="7"/>
  <c r="AC32" i="7"/>
  <c r="AB32" i="7"/>
  <c r="AA34" i="7"/>
  <c r="AD34" i="7"/>
  <c r="AE34" i="7"/>
  <c r="AG34" i="7"/>
  <c r="AJ34" i="7"/>
  <c r="Z34" i="7"/>
  <c r="AF34" i="7"/>
  <c r="AK34" i="7"/>
  <c r="AB36" i="7"/>
  <c r="AC36" i="7"/>
  <c r="AJ38" i="7"/>
  <c r="AK38" i="7"/>
  <c r="Z38" i="7"/>
  <c r="AA38" i="7"/>
  <c r="AE38" i="7"/>
  <c r="AG38" i="7"/>
  <c r="AD38" i="7"/>
  <c r="AF38" i="7"/>
  <c r="AB40" i="7"/>
  <c r="AC40" i="7"/>
  <c r="AE42" i="7"/>
  <c r="AF42" i="7"/>
  <c r="AG42" i="7"/>
  <c r="AK42" i="7"/>
  <c r="AA42" i="7"/>
  <c r="Z42" i="7"/>
  <c r="AD42" i="7"/>
  <c r="AJ42" i="7"/>
  <c r="C28" i="7"/>
  <c r="C16" i="7"/>
  <c r="AJ10" i="8"/>
  <c r="AK10" i="8"/>
  <c r="AH12" i="8"/>
  <c r="AI12" i="8"/>
  <c r="AL12" i="8"/>
  <c r="AM12" i="8"/>
  <c r="Z14" i="8"/>
  <c r="AN14" i="8"/>
  <c r="AA14" i="8"/>
  <c r="AO14" i="8"/>
  <c r="AD14" i="8"/>
  <c r="AE14" i="8"/>
  <c r="AG14" i="8"/>
  <c r="AF14" i="8"/>
  <c r="AJ22" i="8"/>
  <c r="AK22" i="8"/>
  <c r="AH24" i="8"/>
  <c r="AI24" i="8"/>
  <c r="AL24" i="8"/>
  <c r="AM24" i="8"/>
  <c r="Z26" i="8"/>
  <c r="AN26" i="8"/>
  <c r="AA26" i="8"/>
  <c r="AO26" i="8"/>
  <c r="AD26" i="8"/>
  <c r="AE26" i="8"/>
  <c r="AG26" i="8"/>
  <c r="AF26" i="8"/>
  <c r="AJ34" i="8"/>
  <c r="AK34" i="8"/>
  <c r="AH36" i="8"/>
  <c r="AI36" i="8"/>
  <c r="AL36" i="8"/>
  <c r="AM36" i="8"/>
  <c r="Z38" i="8"/>
  <c r="AN38" i="8"/>
  <c r="AA38" i="8"/>
  <c r="AO38" i="8"/>
  <c r="AD38" i="8"/>
  <c r="AE38" i="8"/>
  <c r="AG38" i="8"/>
  <c r="AF38" i="8"/>
  <c r="C36" i="8"/>
  <c r="C24" i="8"/>
  <c r="C12" i="8"/>
  <c r="AC12" i="9"/>
  <c r="AB12" i="9"/>
  <c r="AA17" i="9"/>
  <c r="AD17" i="9"/>
  <c r="AE17" i="9"/>
  <c r="AF17" i="9"/>
  <c r="AG17" i="9"/>
  <c r="AH17" i="9"/>
  <c r="AI17" i="9"/>
  <c r="AL17" i="9"/>
  <c r="AM17" i="9"/>
  <c r="Z17" i="9"/>
  <c r="AC24" i="9"/>
  <c r="AB24" i="9"/>
  <c r="AA29" i="9"/>
  <c r="AD29" i="9"/>
  <c r="AE29" i="9"/>
  <c r="AF29" i="9"/>
  <c r="AG29" i="9"/>
  <c r="AH29" i="9"/>
  <c r="AI29" i="9"/>
  <c r="AL29" i="9"/>
  <c r="AM29" i="9"/>
  <c r="Z29" i="9"/>
  <c r="AC36" i="9"/>
  <c r="AB36" i="9"/>
  <c r="AA41" i="9"/>
  <c r="AD41" i="9"/>
  <c r="AE41" i="9"/>
  <c r="AF41" i="9"/>
  <c r="AG41" i="9"/>
  <c r="AH41" i="9"/>
  <c r="AI41" i="9"/>
  <c r="AL41" i="9"/>
  <c r="AM41" i="9"/>
  <c r="Z41" i="9"/>
  <c r="C21" i="9"/>
  <c r="C9" i="9"/>
  <c r="AN6" i="10"/>
  <c r="AO6" i="10"/>
  <c r="AC6" i="10"/>
  <c r="AB6" i="10"/>
  <c r="AL7" i="10"/>
  <c r="AM7" i="10"/>
  <c r="AB12" i="10"/>
  <c r="AO12" i="10"/>
  <c r="AC12" i="10"/>
  <c r="AA12" i="10"/>
  <c r="AJ12" i="10"/>
  <c r="AN12" i="10"/>
  <c r="AK12" i="10"/>
  <c r="Z12" i="10"/>
  <c r="AL13" i="10"/>
  <c r="AM13" i="10"/>
  <c r="AJ18" i="10"/>
  <c r="AK18" i="10"/>
  <c r="Z18" i="10"/>
  <c r="AA18" i="10"/>
  <c r="AN18" i="10"/>
  <c r="AB18" i="10"/>
  <c r="AO18" i="10"/>
  <c r="AC18" i="10"/>
  <c r="AL19" i="10"/>
  <c r="AM19" i="10"/>
  <c r="AB24" i="10"/>
  <c r="AO24" i="10"/>
  <c r="AC24" i="10"/>
  <c r="AA24" i="10"/>
  <c r="AJ24" i="10"/>
  <c r="AK24" i="10"/>
  <c r="Z24" i="10"/>
  <c r="AN24" i="10"/>
  <c r="AL25" i="10"/>
  <c r="AM25" i="10"/>
  <c r="AJ30" i="10"/>
  <c r="AK30" i="10"/>
  <c r="Z30" i="10"/>
  <c r="AA30" i="10"/>
  <c r="AN30" i="10"/>
  <c r="AB30" i="10"/>
  <c r="AO30" i="10"/>
  <c r="AC30" i="10"/>
  <c r="AL31" i="10"/>
  <c r="AM31" i="10"/>
  <c r="AB36" i="10"/>
  <c r="AO36" i="10"/>
  <c r="AA36" i="10"/>
  <c r="AC36" i="10"/>
  <c r="AJ36" i="10"/>
  <c r="AK36" i="10"/>
  <c r="Z36" i="10"/>
  <c r="AN36" i="10"/>
  <c r="AL37" i="10"/>
  <c r="AM37" i="10"/>
  <c r="AJ42" i="10"/>
  <c r="AK42" i="10"/>
  <c r="Z42" i="10"/>
  <c r="AA42" i="10"/>
  <c r="AN42" i="10"/>
  <c r="AB42" i="10"/>
  <c r="AO42" i="10"/>
  <c r="AC42" i="10"/>
  <c r="AL43" i="10"/>
  <c r="AM43" i="10"/>
  <c r="C38" i="10"/>
  <c r="AM9" i="11"/>
  <c r="AL9" i="11"/>
  <c r="C14" i="11"/>
  <c r="AJ14" i="11"/>
  <c r="AK14" i="11"/>
  <c r="AM19" i="11"/>
  <c r="AL19" i="11"/>
  <c r="AJ22" i="11"/>
  <c r="AK22" i="11"/>
  <c r="C24" i="11"/>
  <c r="AE24" i="11"/>
  <c r="AF24" i="11"/>
  <c r="AG24" i="11"/>
  <c r="AH24" i="11"/>
  <c r="AI24" i="11"/>
  <c r="AA24" i="11"/>
  <c r="AD24" i="11"/>
  <c r="AC24" i="11"/>
  <c r="AN24" i="11"/>
  <c r="AO24" i="11"/>
  <c r="Z24" i="11"/>
  <c r="AB24" i="11"/>
  <c r="AL29" i="11"/>
  <c r="AM29" i="11"/>
  <c r="AK34" i="11"/>
  <c r="AJ34" i="11"/>
  <c r="C36" i="11"/>
  <c r="AE36" i="11"/>
  <c r="AF36" i="11"/>
  <c r="AG36" i="11"/>
  <c r="AH36" i="11"/>
  <c r="AI36" i="11"/>
  <c r="AA36" i="11"/>
  <c r="AO36" i="11"/>
  <c r="AC36" i="11"/>
  <c r="AN36" i="11"/>
  <c r="Z36" i="11"/>
  <c r="AB36" i="11"/>
  <c r="AD36" i="11"/>
  <c r="AL41" i="11"/>
  <c r="AM41" i="11"/>
  <c r="AM6" i="12"/>
  <c r="AL6" i="12"/>
  <c r="AM9" i="12"/>
  <c r="AL9" i="12"/>
  <c r="AL14" i="12"/>
  <c r="AM14" i="12"/>
  <c r="AK19" i="12"/>
  <c r="AJ19" i="12"/>
  <c r="C21" i="12"/>
  <c r="AE21" i="12"/>
  <c r="AF21" i="12"/>
  <c r="AG21" i="12"/>
  <c r="AH21" i="12"/>
  <c r="AI21" i="12"/>
  <c r="AA21" i="12"/>
  <c r="AC21" i="12"/>
  <c r="AO21" i="12"/>
  <c r="Z21" i="12"/>
  <c r="AB21" i="12"/>
  <c r="AD21" i="12"/>
  <c r="AN21" i="12"/>
  <c r="AL26" i="12"/>
  <c r="AM26" i="12"/>
  <c r="AL29" i="12"/>
  <c r="AM29" i="12"/>
  <c r="AM34" i="12"/>
  <c r="AL34" i="12"/>
  <c r="C39" i="12"/>
  <c r="AJ39" i="12"/>
  <c r="AK39" i="12"/>
  <c r="AI41" i="12"/>
  <c r="Z41" i="12"/>
  <c r="AA41" i="12"/>
  <c r="AB41" i="12"/>
  <c r="AN41" i="12"/>
  <c r="AC41" i="12"/>
  <c r="AO41" i="12"/>
  <c r="AE41" i="12"/>
  <c r="AG41" i="12"/>
  <c r="AD41" i="12"/>
  <c r="AF41" i="12"/>
  <c r="AH41" i="12"/>
  <c r="AC8" i="13"/>
  <c r="AB8" i="13"/>
  <c r="C13" i="13"/>
  <c r="AG13" i="13"/>
  <c r="AH13" i="13"/>
  <c r="AM13" i="13"/>
  <c r="AO13" i="13"/>
  <c r="AE13" i="13"/>
  <c r="AF13" i="13"/>
  <c r="AI13" i="13"/>
  <c r="AD13" i="13"/>
  <c r="AL13" i="13"/>
  <c r="AN13" i="13"/>
  <c r="AK14" i="13"/>
  <c r="AJ14" i="13"/>
  <c r="Z15" i="13"/>
  <c r="AA15" i="13"/>
  <c r="AC22" i="13"/>
  <c r="AB22" i="13"/>
  <c r="AL27" i="13"/>
  <c r="AN27" i="13"/>
  <c r="AO27" i="13"/>
  <c r="AE27" i="13"/>
  <c r="AG27" i="13"/>
  <c r="AD27" i="13"/>
  <c r="AF27" i="13"/>
  <c r="AH27" i="13"/>
  <c r="AI27" i="13"/>
  <c r="AM27" i="13"/>
  <c r="AJ28" i="13"/>
  <c r="AK28" i="13"/>
  <c r="Z29" i="13"/>
  <c r="AA29" i="13"/>
  <c r="AC34" i="13"/>
  <c r="AB34" i="13"/>
  <c r="C39" i="13"/>
  <c r="AO39" i="13"/>
  <c r="AD39" i="13"/>
  <c r="AN39" i="13"/>
  <c r="AE39" i="13"/>
  <c r="AH39" i="13"/>
  <c r="AF39" i="13"/>
  <c r="AG39" i="13"/>
  <c r="AI39" i="13"/>
  <c r="AL39" i="13"/>
  <c r="AM39" i="13"/>
  <c r="AK40" i="13"/>
  <c r="AJ40" i="13"/>
  <c r="Z41" i="13"/>
  <c r="AA41" i="13"/>
  <c r="AL7" i="14"/>
  <c r="AM7" i="14"/>
  <c r="AD9" i="14"/>
  <c r="AE9" i="14"/>
  <c r="AF14" i="14"/>
  <c r="AG14" i="14"/>
  <c r="AH14" i="14"/>
  <c r="AI14" i="14"/>
  <c r="AJ14" i="14"/>
  <c r="AK14" i="14"/>
  <c r="Z14" i="14"/>
  <c r="AA14" i="14"/>
  <c r="AN14" i="14"/>
  <c r="AO14" i="14"/>
  <c r="AB14" i="14"/>
  <c r="AC14" i="14"/>
  <c r="AL16" i="14"/>
  <c r="AM16" i="14"/>
  <c r="AF23" i="14"/>
  <c r="AG23" i="14"/>
  <c r="AH23" i="14"/>
  <c r="AI23" i="14"/>
  <c r="AJ23" i="14"/>
  <c r="AK23" i="14"/>
  <c r="Z23" i="14"/>
  <c r="AA23" i="14"/>
  <c r="AN23" i="14"/>
  <c r="AO23" i="14"/>
  <c r="AB23" i="14"/>
  <c r="AC23" i="14"/>
  <c r="C30" i="14"/>
  <c r="AB30" i="14"/>
  <c r="AN30" i="14"/>
  <c r="AC30" i="14"/>
  <c r="AO30" i="14"/>
  <c r="AF30" i="14"/>
  <c r="AG30" i="14"/>
  <c r="AH30" i="14"/>
  <c r="AI30" i="14"/>
  <c r="Z30" i="14"/>
  <c r="AA30" i="14"/>
  <c r="AJ30" i="14"/>
  <c r="AK30" i="14"/>
  <c r="C32" i="14"/>
  <c r="AL32" i="14"/>
  <c r="AM32" i="14"/>
  <c r="AD34" i="14"/>
  <c r="AE34" i="14"/>
  <c r="AB39" i="14"/>
  <c r="AN39" i="14"/>
  <c r="AC39" i="14"/>
  <c r="AO39" i="14"/>
  <c r="AF39" i="14"/>
  <c r="AG39" i="14"/>
  <c r="AH39" i="14"/>
  <c r="AI39" i="14"/>
  <c r="Z39" i="14"/>
  <c r="AA39" i="14"/>
  <c r="AJ39" i="14"/>
  <c r="AK39" i="14"/>
  <c r="AD43" i="14"/>
  <c r="AE43" i="14"/>
  <c r="AL27" i="6"/>
  <c r="AM27" i="6"/>
  <c r="AC6" i="7"/>
  <c r="AB6" i="7"/>
  <c r="AE12" i="7"/>
  <c r="AF12" i="7"/>
  <c r="AG12" i="7"/>
  <c r="AK12" i="7"/>
  <c r="AA12" i="7"/>
  <c r="AJ12" i="7"/>
  <c r="AD12" i="7"/>
  <c r="Z12" i="7"/>
  <c r="AC18" i="7"/>
  <c r="AB18" i="7"/>
  <c r="AA40" i="7"/>
  <c r="AD40" i="7"/>
  <c r="AE40" i="7"/>
  <c r="AG40" i="7"/>
  <c r="Z40" i="7"/>
  <c r="AF40" i="7"/>
  <c r="AJ40" i="7"/>
  <c r="AK40" i="7"/>
  <c r="C22" i="7"/>
  <c r="Z32" i="8"/>
  <c r="AN32" i="8"/>
  <c r="AA32" i="8"/>
  <c r="AO32" i="8"/>
  <c r="AD32" i="8"/>
  <c r="AE32" i="8"/>
  <c r="AG32" i="8"/>
  <c r="AF32" i="8"/>
  <c r="C42" i="8"/>
  <c r="AA11" i="9"/>
  <c r="AD11" i="9"/>
  <c r="AE11" i="9"/>
  <c r="AF11" i="9"/>
  <c r="AG11" i="9"/>
  <c r="AH11" i="9"/>
  <c r="AI11" i="9"/>
  <c r="AL11" i="9"/>
  <c r="AM11" i="9"/>
  <c r="Z11" i="9"/>
  <c r="AL10" i="10"/>
  <c r="AM10" i="10"/>
  <c r="Z21" i="10"/>
  <c r="AA21" i="10"/>
  <c r="AN21" i="10"/>
  <c r="AB21" i="10"/>
  <c r="AO21" i="10"/>
  <c r="AC21" i="10"/>
  <c r="AJ21" i="10"/>
  <c r="AK21" i="10"/>
  <c r="AM15" i="11"/>
  <c r="AL15" i="11"/>
  <c r="Z35" i="13"/>
  <c r="AA35" i="13"/>
  <c r="AD10" i="6"/>
  <c r="AE10" i="6"/>
  <c r="C20" i="7"/>
  <c r="AA33" i="9"/>
  <c r="AD33" i="9"/>
  <c r="AE33" i="9"/>
  <c r="AF33" i="9"/>
  <c r="AG33" i="9"/>
  <c r="AH33" i="9"/>
  <c r="AI33" i="9"/>
  <c r="Z33" i="9"/>
  <c r="AL33" i="9"/>
  <c r="AM33" i="9"/>
  <c r="AJ14" i="10"/>
  <c r="AK14" i="10"/>
  <c r="Z14" i="10"/>
  <c r="AA14" i="10"/>
  <c r="AN14" i="10"/>
  <c r="AB14" i="10"/>
  <c r="AO14" i="10"/>
  <c r="AC14" i="10"/>
  <c r="C5" i="13"/>
  <c r="AO5" i="13"/>
  <c r="AI5" i="13"/>
  <c r="AN5" i="13"/>
  <c r="AH5" i="13"/>
  <c r="AD19" i="6"/>
  <c r="AE19" i="6"/>
  <c r="AH29" i="8"/>
  <c r="AI29" i="8"/>
  <c r="AM29" i="8"/>
  <c r="AL29" i="8"/>
  <c r="AA12" i="9"/>
  <c r="AD12" i="9"/>
  <c r="AE12" i="9"/>
  <c r="AF12" i="9"/>
  <c r="AG12" i="9"/>
  <c r="AH12" i="9"/>
  <c r="AI12" i="9"/>
  <c r="Z12" i="9"/>
  <c r="AL12" i="9"/>
  <c r="AM12" i="9"/>
  <c r="AA24" i="9"/>
  <c r="AD24" i="9"/>
  <c r="AE24" i="9"/>
  <c r="AF24" i="9"/>
  <c r="AG24" i="9"/>
  <c r="AH24" i="9"/>
  <c r="AI24" i="9"/>
  <c r="Z24" i="9"/>
  <c r="AL24" i="9"/>
  <c r="AM24" i="9"/>
  <c r="AA36" i="9"/>
  <c r="AD36" i="9"/>
  <c r="AE36" i="9"/>
  <c r="AF36" i="9"/>
  <c r="AG36" i="9"/>
  <c r="AH36" i="9"/>
  <c r="AI36" i="9"/>
  <c r="Z36" i="9"/>
  <c r="AL36" i="9"/>
  <c r="AM36" i="9"/>
  <c r="AE19" i="10"/>
  <c r="AF19" i="10"/>
  <c r="AG19" i="10"/>
  <c r="AH19" i="10"/>
  <c r="AI19" i="10"/>
  <c r="AD19" i="10"/>
  <c r="AI25" i="10"/>
  <c r="AH25" i="10"/>
  <c r="AD25" i="10"/>
  <c r="AE25" i="10"/>
  <c r="AF25" i="10"/>
  <c r="AG25" i="10"/>
  <c r="C39" i="10"/>
  <c r="AK27" i="11"/>
  <c r="AJ27" i="11"/>
  <c r="C41" i="11"/>
  <c r="AI41" i="11"/>
  <c r="Z41" i="11"/>
  <c r="AA41" i="11"/>
  <c r="AC41" i="11"/>
  <c r="AO41" i="11"/>
  <c r="AE41" i="11"/>
  <c r="AG41" i="11"/>
  <c r="AH41" i="11"/>
  <c r="AN41" i="11"/>
  <c r="AB41" i="11"/>
  <c r="AF41" i="11"/>
  <c r="AD41" i="11"/>
  <c r="AE9" i="12"/>
  <c r="AF9" i="12"/>
  <c r="AG9" i="12"/>
  <c r="AH9" i="12"/>
  <c r="AI9" i="12"/>
  <c r="AA9" i="12"/>
  <c r="AC9" i="12"/>
  <c r="AO9" i="12"/>
  <c r="Z9" i="12"/>
  <c r="AB9" i="12"/>
  <c r="AD9" i="12"/>
  <c r="AN9" i="12"/>
  <c r="AI26" i="12"/>
  <c r="Z26" i="12"/>
  <c r="AA26" i="12"/>
  <c r="AB26" i="12"/>
  <c r="AN26" i="12"/>
  <c r="AC26" i="12"/>
  <c r="AO26" i="12"/>
  <c r="AE26" i="12"/>
  <c r="AG26" i="12"/>
  <c r="AD26" i="12"/>
  <c r="AF26" i="12"/>
  <c r="AH26" i="12"/>
  <c r="AM39" i="12"/>
  <c r="AL39" i="12"/>
  <c r="C14" i="13"/>
  <c r="AO14" i="13"/>
  <c r="AD14" i="13"/>
  <c r="AF14" i="13"/>
  <c r="AG14" i="13"/>
  <c r="AI14" i="13"/>
  <c r="AM14" i="13"/>
  <c r="AN14" i="13"/>
  <c r="AH14" i="13"/>
  <c r="AL14" i="13"/>
  <c r="AE14" i="13"/>
  <c r="AJ41" i="13"/>
  <c r="AK41" i="13"/>
  <c r="AJ16" i="14"/>
  <c r="AK16" i="14"/>
  <c r="Z16" i="14"/>
  <c r="AA16" i="14"/>
  <c r="AB16" i="14"/>
  <c r="AN16" i="14"/>
  <c r="AC16" i="14"/>
  <c r="AO16" i="14"/>
  <c r="AH16" i="14"/>
  <c r="AI16" i="14"/>
  <c r="AF16" i="14"/>
  <c r="AG16" i="14"/>
  <c r="AD41" i="6"/>
  <c r="AE41" i="6"/>
  <c r="AD29" i="6"/>
  <c r="AE29" i="6"/>
  <c r="AD17" i="6"/>
  <c r="AE17" i="6"/>
  <c r="AD5" i="6"/>
  <c r="AE5" i="6"/>
  <c r="AL32" i="6"/>
  <c r="AM32" i="6"/>
  <c r="AL20" i="6"/>
  <c r="AM20" i="6"/>
  <c r="AL8" i="6"/>
  <c r="AM8" i="6"/>
  <c r="AM6" i="7"/>
  <c r="AO6" i="7"/>
  <c r="AL6" i="7"/>
  <c r="AN6" i="7"/>
  <c r="AM10" i="7"/>
  <c r="AN10" i="7"/>
  <c r="AO10" i="7"/>
  <c r="AL10" i="7"/>
  <c r="AL14" i="7"/>
  <c r="AM14" i="7"/>
  <c r="AO14" i="7"/>
  <c r="AN14" i="7"/>
  <c r="AM18" i="7"/>
  <c r="AO18" i="7"/>
  <c r="AL18" i="7"/>
  <c r="AN18" i="7"/>
  <c r="AM22" i="7"/>
  <c r="AN22" i="7"/>
  <c r="AO22" i="7"/>
  <c r="AL22" i="7"/>
  <c r="AL26" i="7"/>
  <c r="AM26" i="7"/>
  <c r="AO26" i="7"/>
  <c r="AN26" i="7"/>
  <c r="AM30" i="7"/>
  <c r="AL30" i="7"/>
  <c r="AN30" i="7"/>
  <c r="AO30" i="7"/>
  <c r="AM34" i="7"/>
  <c r="AN34" i="7"/>
  <c r="AO34" i="7"/>
  <c r="AL34" i="7"/>
  <c r="AL38" i="7"/>
  <c r="AM38" i="7"/>
  <c r="AO38" i="7"/>
  <c r="AN38" i="7"/>
  <c r="AM42" i="7"/>
  <c r="AN42" i="7"/>
  <c r="AO42" i="7"/>
  <c r="AL42" i="7"/>
  <c r="C27" i="7"/>
  <c r="C15" i="7"/>
  <c r="AJ5" i="8"/>
  <c r="AK5" i="8"/>
  <c r="AH7" i="8"/>
  <c r="AI7" i="8"/>
  <c r="AM7" i="8"/>
  <c r="AL7" i="8"/>
  <c r="AJ17" i="8"/>
  <c r="AK17" i="8"/>
  <c r="AI19" i="8"/>
  <c r="AM19" i="8"/>
  <c r="AL19" i="8"/>
  <c r="AH19" i="8"/>
  <c r="Z21" i="8"/>
  <c r="AN21" i="8"/>
  <c r="AA21" i="8"/>
  <c r="AO21" i="8"/>
  <c r="AE21" i="8"/>
  <c r="AF21" i="8"/>
  <c r="AG21" i="8"/>
  <c r="AD21" i="8"/>
  <c r="AJ29" i="8"/>
  <c r="AK29" i="8"/>
  <c r="AI31" i="8"/>
  <c r="AM31" i="8"/>
  <c r="AH31" i="8"/>
  <c r="AL31" i="8"/>
  <c r="Z33" i="8"/>
  <c r="AN33" i="8"/>
  <c r="AA33" i="8"/>
  <c r="AO33" i="8"/>
  <c r="AE33" i="8"/>
  <c r="AF33" i="8"/>
  <c r="AG33" i="8"/>
  <c r="AD33" i="8"/>
  <c r="AJ41" i="8"/>
  <c r="AK41" i="8"/>
  <c r="AI43" i="8"/>
  <c r="AM43" i="8"/>
  <c r="AL43" i="8"/>
  <c r="AH43" i="8"/>
  <c r="AB5" i="9"/>
  <c r="AC5" i="9"/>
  <c r="AA10" i="9"/>
  <c r="AD10" i="9"/>
  <c r="AE10" i="9"/>
  <c r="AF10" i="9"/>
  <c r="AG10" i="9"/>
  <c r="AH10" i="9"/>
  <c r="AI10" i="9"/>
  <c r="Z10" i="9"/>
  <c r="AL10" i="9"/>
  <c r="AM10" i="9"/>
  <c r="AC17" i="9"/>
  <c r="AB17" i="9"/>
  <c r="AA22" i="9"/>
  <c r="AD22" i="9"/>
  <c r="AE22" i="9"/>
  <c r="AF22" i="9"/>
  <c r="AG22" i="9"/>
  <c r="AH22" i="9"/>
  <c r="AI22" i="9"/>
  <c r="Z22" i="9"/>
  <c r="AL22" i="9"/>
  <c r="AM22" i="9"/>
  <c r="AC29" i="9"/>
  <c r="AB29" i="9"/>
  <c r="AA34" i="9"/>
  <c r="AD34" i="9"/>
  <c r="AE34" i="9"/>
  <c r="AF34" i="9"/>
  <c r="AG34" i="9"/>
  <c r="AH34" i="9"/>
  <c r="AI34" i="9"/>
  <c r="Z34" i="9"/>
  <c r="AL34" i="9"/>
  <c r="AM34" i="9"/>
  <c r="AC41" i="9"/>
  <c r="AB41" i="9"/>
  <c r="AE6" i="10"/>
  <c r="AD6" i="10"/>
  <c r="AI12" i="10"/>
  <c r="AD12" i="10"/>
  <c r="AE12" i="10"/>
  <c r="AF12" i="10"/>
  <c r="AG12" i="10"/>
  <c r="AH12" i="10"/>
  <c r="AH18" i="10"/>
  <c r="AG18" i="10"/>
  <c r="AE18" i="10"/>
  <c r="AI18" i="10"/>
  <c r="AD18" i="10"/>
  <c r="AF18" i="10"/>
  <c r="AI24" i="10"/>
  <c r="AD24" i="10"/>
  <c r="AE24" i="10"/>
  <c r="AF24" i="10"/>
  <c r="AG24" i="10"/>
  <c r="AH24" i="10"/>
  <c r="AH30" i="10"/>
  <c r="AE30" i="10"/>
  <c r="AG30" i="10"/>
  <c r="AI30" i="10"/>
  <c r="AD30" i="10"/>
  <c r="AF30" i="10"/>
  <c r="AI36" i="10"/>
  <c r="AD36" i="10"/>
  <c r="AE36" i="10"/>
  <c r="AF36" i="10"/>
  <c r="AG36" i="10"/>
  <c r="AH36" i="10"/>
  <c r="AH42" i="10"/>
  <c r="AG42" i="10"/>
  <c r="AE42" i="10"/>
  <c r="AI42" i="10"/>
  <c r="AD42" i="10"/>
  <c r="AF42" i="10"/>
  <c r="C37" i="10"/>
  <c r="C25" i="10"/>
  <c r="C13" i="10"/>
  <c r="AK9" i="11"/>
  <c r="AJ9" i="11"/>
  <c r="C11" i="11"/>
  <c r="AI11" i="11"/>
  <c r="Z11" i="11"/>
  <c r="AA11" i="11"/>
  <c r="AC11" i="11"/>
  <c r="AO11" i="11"/>
  <c r="AE11" i="11"/>
  <c r="AN11" i="11"/>
  <c r="AB11" i="11"/>
  <c r="AD11" i="11"/>
  <c r="AF11" i="11"/>
  <c r="AG11" i="11"/>
  <c r="AH11" i="11"/>
  <c r="AA16" i="11"/>
  <c r="AB16" i="11"/>
  <c r="AN16" i="11"/>
  <c r="AC16" i="11"/>
  <c r="AO16" i="11"/>
  <c r="AD16" i="11"/>
  <c r="AE16" i="11"/>
  <c r="AG16" i="11"/>
  <c r="AI16" i="11"/>
  <c r="AH16" i="11"/>
  <c r="Z16" i="11"/>
  <c r="AF16" i="11"/>
  <c r="AK19" i="11"/>
  <c r="AJ19" i="11"/>
  <c r="AM24" i="11"/>
  <c r="AL24" i="11"/>
  <c r="AJ29" i="11"/>
  <c r="AK29" i="11"/>
  <c r="C31" i="11"/>
  <c r="AA31" i="11"/>
  <c r="AB31" i="11"/>
  <c r="AN31" i="11"/>
  <c r="AC31" i="11"/>
  <c r="AO31" i="11"/>
  <c r="AD31" i="11"/>
  <c r="AE31" i="11"/>
  <c r="AG31" i="11"/>
  <c r="AI31" i="11"/>
  <c r="Z31" i="11"/>
  <c r="AH31" i="11"/>
  <c r="AF31" i="11"/>
  <c r="AM36" i="11"/>
  <c r="AL36" i="11"/>
  <c r="AJ41" i="11"/>
  <c r="AK41" i="11"/>
  <c r="AA43" i="11"/>
  <c r="AB43" i="11"/>
  <c r="AN43" i="11"/>
  <c r="AD43" i="11"/>
  <c r="AE43" i="11"/>
  <c r="AG43" i="11"/>
  <c r="AI43" i="11"/>
  <c r="Z43" i="11"/>
  <c r="AC43" i="11"/>
  <c r="AF43" i="11"/>
  <c r="AH43" i="11"/>
  <c r="AO43" i="11"/>
  <c r="AJ6" i="12"/>
  <c r="AK6" i="12"/>
  <c r="AJ9" i="12"/>
  <c r="AK9" i="12"/>
  <c r="AJ14" i="12"/>
  <c r="AK14" i="12"/>
  <c r="AA16" i="12"/>
  <c r="AB16" i="12"/>
  <c r="AN16" i="12"/>
  <c r="AC16" i="12"/>
  <c r="AO16" i="12"/>
  <c r="AD16" i="12"/>
  <c r="AE16" i="12"/>
  <c r="AF16" i="12"/>
  <c r="AG16" i="12"/>
  <c r="AI16" i="12"/>
  <c r="Z16" i="12"/>
  <c r="AH16" i="12"/>
  <c r="AM21" i="12"/>
  <c r="AL21" i="12"/>
  <c r="C26" i="12"/>
  <c r="AJ26" i="12"/>
  <c r="AK26" i="12"/>
  <c r="AJ29" i="12"/>
  <c r="AK29" i="12"/>
  <c r="C34" i="12"/>
  <c r="AK34" i="12"/>
  <c r="AJ34" i="12"/>
  <c r="AE36" i="12"/>
  <c r="AF36" i="12"/>
  <c r="AG36" i="12"/>
  <c r="AH36" i="12"/>
  <c r="AI36" i="12"/>
  <c r="AA36" i="12"/>
  <c r="AC36" i="12"/>
  <c r="AO36" i="12"/>
  <c r="Z36" i="12"/>
  <c r="AB36" i="12"/>
  <c r="AD36" i="12"/>
  <c r="AN36" i="12"/>
  <c r="AL41" i="12"/>
  <c r="AM41" i="12"/>
  <c r="AC7" i="13"/>
  <c r="AB7" i="13"/>
  <c r="C12" i="13"/>
  <c r="AL12" i="13"/>
  <c r="AN12" i="13"/>
  <c r="AO12" i="13"/>
  <c r="AE12" i="13"/>
  <c r="AG12" i="13"/>
  <c r="AD12" i="13"/>
  <c r="AF12" i="13"/>
  <c r="AH12" i="13"/>
  <c r="AI12" i="13"/>
  <c r="AM12" i="13"/>
  <c r="AJ13" i="13"/>
  <c r="AK13" i="13"/>
  <c r="Z14" i="13"/>
  <c r="AA14" i="13"/>
  <c r="AB21" i="13"/>
  <c r="AC21" i="13"/>
  <c r="AO26" i="13"/>
  <c r="AD26" i="13"/>
  <c r="AF26" i="13"/>
  <c r="AG26" i="13"/>
  <c r="AI26" i="13"/>
  <c r="AM26" i="13"/>
  <c r="AN26" i="13"/>
  <c r="AH26" i="13"/>
  <c r="AL26" i="13"/>
  <c r="AE26" i="13"/>
  <c r="AK27" i="13"/>
  <c r="AJ27" i="13"/>
  <c r="AA28" i="13"/>
  <c r="Z28" i="13"/>
  <c r="AB33" i="13"/>
  <c r="AC33" i="13"/>
  <c r="AG38" i="13"/>
  <c r="AH38" i="13"/>
  <c r="AD38" i="13"/>
  <c r="AI38" i="13"/>
  <c r="AN38" i="13"/>
  <c r="AF38" i="13"/>
  <c r="AL38" i="13"/>
  <c r="AM38" i="13"/>
  <c r="AO38" i="13"/>
  <c r="AE38" i="13"/>
  <c r="AJ39" i="13"/>
  <c r="AK39" i="13"/>
  <c r="Z40" i="13"/>
  <c r="AA40" i="13"/>
  <c r="AB12" i="14"/>
  <c r="AN12" i="14"/>
  <c r="AC12" i="14"/>
  <c r="AO12" i="14"/>
  <c r="AF12" i="14"/>
  <c r="AG12" i="14"/>
  <c r="AH12" i="14"/>
  <c r="AI12" i="14"/>
  <c r="Z12" i="14"/>
  <c r="AA12" i="14"/>
  <c r="AJ12" i="14"/>
  <c r="AK12" i="14"/>
  <c r="AL14" i="14"/>
  <c r="AM14" i="14"/>
  <c r="AD18" i="14"/>
  <c r="AE18" i="14"/>
  <c r="AB21" i="14"/>
  <c r="AN21" i="14"/>
  <c r="AC21" i="14"/>
  <c r="AO21" i="14"/>
  <c r="AF21" i="14"/>
  <c r="AG21" i="14"/>
  <c r="AH21" i="14"/>
  <c r="AI21" i="14"/>
  <c r="Z21" i="14"/>
  <c r="AA21" i="14"/>
  <c r="AJ21" i="14"/>
  <c r="AK21" i="14"/>
  <c r="AL23" i="14"/>
  <c r="AM23" i="14"/>
  <c r="AD25" i="14"/>
  <c r="AE25" i="14"/>
  <c r="AJ28" i="14"/>
  <c r="AK28" i="14"/>
  <c r="Z28" i="14"/>
  <c r="AA28" i="14"/>
  <c r="AB28" i="14"/>
  <c r="AN28" i="14"/>
  <c r="AC28" i="14"/>
  <c r="AO28" i="14"/>
  <c r="AH28" i="14"/>
  <c r="AI28" i="14"/>
  <c r="AF28" i="14"/>
  <c r="AG28" i="14"/>
  <c r="AL30" i="14"/>
  <c r="AM30" i="14"/>
  <c r="AJ37" i="14"/>
  <c r="AK37" i="14"/>
  <c r="Z37" i="14"/>
  <c r="AA37" i="14"/>
  <c r="AB37" i="14"/>
  <c r="AN37" i="14"/>
  <c r="AC37" i="14"/>
  <c r="AO37" i="14"/>
  <c r="AH37" i="14"/>
  <c r="AI37" i="14"/>
  <c r="AF37" i="14"/>
  <c r="AG37" i="14"/>
  <c r="AL39" i="14"/>
  <c r="AM39" i="14"/>
  <c r="AE41" i="14"/>
  <c r="AD41" i="14"/>
  <c r="AE24" i="7"/>
  <c r="AF24" i="7"/>
  <c r="AG24" i="7"/>
  <c r="AK24" i="7"/>
  <c r="AA24" i="7"/>
  <c r="Z24" i="7"/>
  <c r="AD24" i="7"/>
  <c r="AJ24" i="7"/>
  <c r="C10" i="11"/>
  <c r="AA10" i="11"/>
  <c r="AB10" i="11"/>
  <c r="AN10" i="11"/>
  <c r="AC10" i="11"/>
  <c r="AO10" i="11"/>
  <c r="AD10" i="11"/>
  <c r="AE10" i="11"/>
  <c r="AG10" i="11"/>
  <c r="AI10" i="11"/>
  <c r="Z10" i="11"/>
  <c r="AF10" i="11"/>
  <c r="AH10" i="11"/>
  <c r="AL21" i="13"/>
  <c r="AN21" i="13"/>
  <c r="AO21" i="13"/>
  <c r="AE21" i="13"/>
  <c r="AG21" i="13"/>
  <c r="AD21" i="13"/>
  <c r="AF21" i="13"/>
  <c r="AH21" i="13"/>
  <c r="AI21" i="13"/>
  <c r="AM21" i="13"/>
  <c r="AD34" i="6"/>
  <c r="AE34" i="6"/>
  <c r="AM20" i="8"/>
  <c r="AH20" i="8"/>
  <c r="AI20" i="8"/>
  <c r="AL20" i="8"/>
  <c r="C40" i="8"/>
  <c r="AJ8" i="10"/>
  <c r="AB8" i="10"/>
  <c r="AC8" i="10"/>
  <c r="AK8" i="10"/>
  <c r="AJ26" i="10"/>
  <c r="AK26" i="10"/>
  <c r="Z26" i="10"/>
  <c r="AA26" i="10"/>
  <c r="AN26" i="10"/>
  <c r="AB26" i="10"/>
  <c r="AO26" i="10"/>
  <c r="AC26" i="10"/>
  <c r="C32" i="11"/>
  <c r="AI32" i="11"/>
  <c r="Z32" i="11"/>
  <c r="AA32" i="11"/>
  <c r="AC32" i="11"/>
  <c r="AO32" i="11"/>
  <c r="AE32" i="11"/>
  <c r="AB32" i="11"/>
  <c r="AH32" i="11"/>
  <c r="AD32" i="11"/>
  <c r="AF32" i="11"/>
  <c r="AG32" i="11"/>
  <c r="AN32" i="11"/>
  <c r="AM7" i="12"/>
  <c r="AL7" i="12"/>
  <c r="AE31" i="6"/>
  <c r="AD31" i="6"/>
  <c r="AL10" i="6"/>
  <c r="AM10" i="6"/>
  <c r="AI7" i="7"/>
  <c r="AH7" i="7"/>
  <c r="AH15" i="7"/>
  <c r="AI15" i="7"/>
  <c r="AI23" i="7"/>
  <c r="AH23" i="7"/>
  <c r="AI31" i="7"/>
  <c r="AH31" i="7"/>
  <c r="AI43" i="7"/>
  <c r="AH43" i="7"/>
  <c r="AK39" i="8"/>
  <c r="AJ39" i="8"/>
  <c r="AI37" i="10"/>
  <c r="AD37" i="10"/>
  <c r="AE37" i="10"/>
  <c r="AF37" i="10"/>
  <c r="AH37" i="10"/>
  <c r="AG37" i="10"/>
  <c r="AE43" i="10"/>
  <c r="AF43" i="10"/>
  <c r="AG43" i="10"/>
  <c r="AD43" i="10"/>
  <c r="AH43" i="10"/>
  <c r="AI43" i="10"/>
  <c r="C29" i="11"/>
  <c r="AI29" i="11"/>
  <c r="Z29" i="11"/>
  <c r="AA29" i="11"/>
  <c r="AC29" i="11"/>
  <c r="AO29" i="11"/>
  <c r="AE29" i="11"/>
  <c r="AN29" i="11"/>
  <c r="AF29" i="11"/>
  <c r="AB29" i="11"/>
  <c r="AD29" i="11"/>
  <c r="AG29" i="11"/>
  <c r="AH29" i="11"/>
  <c r="AM34" i="11"/>
  <c r="AL34" i="11"/>
  <c r="AJ12" i="12"/>
  <c r="AK12" i="12"/>
  <c r="AA16" i="13"/>
  <c r="Z16" i="13"/>
  <c r="AC23" i="13"/>
  <c r="AB23" i="13"/>
  <c r="AD16" i="6"/>
  <c r="AE16" i="6"/>
  <c r="AL43" i="6"/>
  <c r="AM43" i="6"/>
  <c r="AL31" i="6"/>
  <c r="AM31" i="6"/>
  <c r="AL19" i="6"/>
  <c r="AM19" i="6"/>
  <c r="AL7" i="6"/>
  <c r="AM7" i="6"/>
  <c r="AH6" i="7"/>
  <c r="AI6" i="7"/>
  <c r="AI10" i="7"/>
  <c r="AH10" i="7"/>
  <c r="AI14" i="7"/>
  <c r="AH14" i="7"/>
  <c r="AH18" i="7"/>
  <c r="AI18" i="7"/>
  <c r="AI22" i="7"/>
  <c r="AH22" i="7"/>
  <c r="AI26" i="7"/>
  <c r="AH26" i="7"/>
  <c r="AH30" i="7"/>
  <c r="AI30" i="7"/>
  <c r="AI34" i="7"/>
  <c r="AH34" i="7"/>
  <c r="AI38" i="7"/>
  <c r="AH38" i="7"/>
  <c r="AH42" i="7"/>
  <c r="AI42" i="7"/>
  <c r="C38" i="7"/>
  <c r="C26" i="7"/>
  <c r="C14" i="7"/>
  <c r="AK12" i="8"/>
  <c r="AJ12" i="8"/>
  <c r="AM14" i="8"/>
  <c r="AH14" i="8"/>
  <c r="AI14" i="8"/>
  <c r="AL14" i="8"/>
  <c r="AA16" i="8"/>
  <c r="AO16" i="8"/>
  <c r="AD16" i="8"/>
  <c r="AE16" i="8"/>
  <c r="AG16" i="8"/>
  <c r="AN16" i="8"/>
  <c r="AF16" i="8"/>
  <c r="Z16" i="8"/>
  <c r="AK24" i="8"/>
  <c r="AJ24" i="8"/>
  <c r="AM26" i="8"/>
  <c r="AH26" i="8"/>
  <c r="AI26" i="8"/>
  <c r="AL26" i="8"/>
  <c r="AA28" i="8"/>
  <c r="AO28" i="8"/>
  <c r="AD28" i="8"/>
  <c r="AE28" i="8"/>
  <c r="AG28" i="8"/>
  <c r="Z28" i="8"/>
  <c r="AF28" i="8"/>
  <c r="AN28" i="8"/>
  <c r="AK36" i="8"/>
  <c r="AJ36" i="8"/>
  <c r="AM38" i="8"/>
  <c r="AH38" i="8"/>
  <c r="AI38" i="8"/>
  <c r="AL38" i="8"/>
  <c r="AA40" i="8"/>
  <c r="AO40" i="8"/>
  <c r="AD40" i="8"/>
  <c r="AE40" i="8"/>
  <c r="AG40" i="8"/>
  <c r="AN40" i="8"/>
  <c r="AF40" i="8"/>
  <c r="Z40" i="8"/>
  <c r="C34" i="8"/>
  <c r="C22" i="8"/>
  <c r="C10" i="8"/>
  <c r="AC10" i="9"/>
  <c r="AB10" i="9"/>
  <c r="AA15" i="9"/>
  <c r="AD15" i="9"/>
  <c r="AE15" i="9"/>
  <c r="AF15" i="9"/>
  <c r="AG15" i="9"/>
  <c r="AH15" i="9"/>
  <c r="AI15" i="9"/>
  <c r="Z15" i="9"/>
  <c r="AL15" i="9"/>
  <c r="AM15" i="9"/>
  <c r="AC22" i="9"/>
  <c r="AB22" i="9"/>
  <c r="AA27" i="9"/>
  <c r="AD27" i="9"/>
  <c r="AE27" i="9"/>
  <c r="AF27" i="9"/>
  <c r="AG27" i="9"/>
  <c r="AH27" i="9"/>
  <c r="AI27" i="9"/>
  <c r="Z27" i="9"/>
  <c r="AL27" i="9"/>
  <c r="AM27" i="9"/>
  <c r="AC34" i="9"/>
  <c r="AB34" i="9"/>
  <c r="AA39" i="9"/>
  <c r="AD39" i="9"/>
  <c r="AE39" i="9"/>
  <c r="AF39" i="9"/>
  <c r="AG39" i="9"/>
  <c r="AH39" i="9"/>
  <c r="AI39" i="9"/>
  <c r="Z39" i="9"/>
  <c r="AL39" i="9"/>
  <c r="AM39" i="9"/>
  <c r="C43" i="9"/>
  <c r="C31" i="9"/>
  <c r="C19" i="9"/>
  <c r="C7" i="9"/>
  <c r="AB11" i="10"/>
  <c r="AJ11" i="10"/>
  <c r="AK11" i="10"/>
  <c r="Z11" i="10"/>
  <c r="AO11" i="10"/>
  <c r="AA11" i="10"/>
  <c r="AN11" i="10"/>
  <c r="AC11" i="10"/>
  <c r="AL12" i="10"/>
  <c r="AM12" i="10"/>
  <c r="Z17" i="10"/>
  <c r="AA17" i="10"/>
  <c r="AN17" i="10"/>
  <c r="AB17" i="10"/>
  <c r="AO17" i="10"/>
  <c r="AC17" i="10"/>
  <c r="AK17" i="10"/>
  <c r="AJ17" i="10"/>
  <c r="AL18" i="10"/>
  <c r="AM18" i="10"/>
  <c r="AO23" i="10"/>
  <c r="AJ23" i="10"/>
  <c r="AK23" i="10"/>
  <c r="Z23" i="10"/>
  <c r="AB23" i="10"/>
  <c r="AA23" i="10"/>
  <c r="AN23" i="10"/>
  <c r="AC23" i="10"/>
  <c r="AL24" i="10"/>
  <c r="AM24" i="10"/>
  <c r="Z29" i="10"/>
  <c r="AA29" i="10"/>
  <c r="AN29" i="10"/>
  <c r="AB29" i="10"/>
  <c r="AO29" i="10"/>
  <c r="AC29" i="10"/>
  <c r="AK29" i="10"/>
  <c r="AJ29" i="10"/>
  <c r="AL30" i="10"/>
  <c r="AM30" i="10"/>
  <c r="AJ35" i="10"/>
  <c r="AB35" i="10"/>
  <c r="AK35" i="10"/>
  <c r="AO35" i="10"/>
  <c r="Z35" i="10"/>
  <c r="AA35" i="10"/>
  <c r="AN35" i="10"/>
  <c r="AC35" i="10"/>
  <c r="AL36" i="10"/>
  <c r="AM36" i="10"/>
  <c r="Z41" i="10"/>
  <c r="AA41" i="10"/>
  <c r="AN41" i="10"/>
  <c r="AB41" i="10"/>
  <c r="AO41" i="10"/>
  <c r="AC41" i="10"/>
  <c r="AK41" i="10"/>
  <c r="AJ41" i="10"/>
  <c r="AL42" i="10"/>
  <c r="AM42" i="10"/>
  <c r="C36" i="10"/>
  <c r="C24" i="10"/>
  <c r="C12" i="10"/>
  <c r="C6" i="11"/>
  <c r="AE6" i="11"/>
  <c r="AF6" i="11"/>
  <c r="AG6" i="11"/>
  <c r="AH6" i="11"/>
  <c r="AI6" i="11"/>
  <c r="AA6" i="11"/>
  <c r="AD6" i="11"/>
  <c r="AN6" i="11"/>
  <c r="AO6" i="11"/>
  <c r="AC6" i="11"/>
  <c r="Z6" i="11"/>
  <c r="AB6" i="11"/>
  <c r="AL11" i="11"/>
  <c r="AM11" i="11"/>
  <c r="AM16" i="11"/>
  <c r="AL16" i="11"/>
  <c r="C21" i="11"/>
  <c r="AE21" i="11"/>
  <c r="AF21" i="11"/>
  <c r="AG21" i="11"/>
  <c r="AH21" i="11"/>
  <c r="AI21" i="11"/>
  <c r="AA21" i="11"/>
  <c r="Z21" i="11"/>
  <c r="AB21" i="11"/>
  <c r="AC21" i="11"/>
  <c r="AD21" i="11"/>
  <c r="AN21" i="11"/>
  <c r="AO21" i="11"/>
  <c r="AK24" i="11"/>
  <c r="AJ24" i="11"/>
  <c r="C26" i="11"/>
  <c r="AI26" i="11"/>
  <c r="Z26" i="11"/>
  <c r="AA26" i="11"/>
  <c r="AC26" i="11"/>
  <c r="AO26" i="11"/>
  <c r="AE26" i="11"/>
  <c r="AD26" i="11"/>
  <c r="AF26" i="11"/>
  <c r="AB26" i="11"/>
  <c r="AG26" i="11"/>
  <c r="AH26" i="11"/>
  <c r="AN26" i="11"/>
  <c r="AM31" i="11"/>
  <c r="AL31" i="11"/>
  <c r="AK36" i="11"/>
  <c r="AJ36" i="11"/>
  <c r="C38" i="11"/>
  <c r="AI38" i="11"/>
  <c r="Z38" i="11"/>
  <c r="AA38" i="11"/>
  <c r="AC38" i="11"/>
  <c r="AO38" i="11"/>
  <c r="AE38" i="11"/>
  <c r="AG38" i="11"/>
  <c r="AH38" i="11"/>
  <c r="AF38" i="11"/>
  <c r="AN38" i="11"/>
  <c r="AB38" i="11"/>
  <c r="AD38" i="11"/>
  <c r="C43" i="11"/>
  <c r="AM43" i="11"/>
  <c r="AL43" i="11"/>
  <c r="AI11" i="12"/>
  <c r="Z11" i="12"/>
  <c r="AA11" i="12"/>
  <c r="AB11" i="12"/>
  <c r="AN11" i="12"/>
  <c r="AC11" i="12"/>
  <c r="AO11" i="12"/>
  <c r="AE11" i="12"/>
  <c r="AG11" i="12"/>
  <c r="AD11" i="12"/>
  <c r="AF11" i="12"/>
  <c r="AH11" i="12"/>
  <c r="AM16" i="12"/>
  <c r="AL16" i="12"/>
  <c r="AJ21" i="12"/>
  <c r="AK21" i="12"/>
  <c r="AI23" i="12"/>
  <c r="Z23" i="12"/>
  <c r="AA23" i="12"/>
  <c r="AB23" i="12"/>
  <c r="AN23" i="12"/>
  <c r="AC23" i="12"/>
  <c r="AO23" i="12"/>
  <c r="AE23" i="12"/>
  <c r="AG23" i="12"/>
  <c r="AD23" i="12"/>
  <c r="AF23" i="12"/>
  <c r="AH23" i="12"/>
  <c r="AA31" i="12"/>
  <c r="AB31" i="12"/>
  <c r="AN31" i="12"/>
  <c r="AC31" i="12"/>
  <c r="AO31" i="12"/>
  <c r="AD31" i="12"/>
  <c r="AE31" i="12"/>
  <c r="AF31" i="12"/>
  <c r="AG31" i="12"/>
  <c r="AI31" i="12"/>
  <c r="Z31" i="12"/>
  <c r="AH31" i="12"/>
  <c r="AM36" i="12"/>
  <c r="AL36" i="12"/>
  <c r="C41" i="12"/>
  <c r="AJ41" i="12"/>
  <c r="AK41" i="12"/>
  <c r="AA43" i="12"/>
  <c r="AB43" i="12"/>
  <c r="AN43" i="12"/>
  <c r="AC43" i="12"/>
  <c r="AO43" i="12"/>
  <c r="AD43" i="12"/>
  <c r="AE43" i="12"/>
  <c r="AF43" i="12"/>
  <c r="AG43" i="12"/>
  <c r="AI43" i="12"/>
  <c r="Z43" i="12"/>
  <c r="AH43" i="12"/>
  <c r="AB6" i="13"/>
  <c r="AC6" i="13"/>
  <c r="C11" i="13"/>
  <c r="AO11" i="13"/>
  <c r="AD11" i="13"/>
  <c r="AF11" i="13"/>
  <c r="AG11" i="13"/>
  <c r="AI11" i="13"/>
  <c r="AM11" i="13"/>
  <c r="AN11" i="13"/>
  <c r="AH11" i="13"/>
  <c r="AE11" i="13"/>
  <c r="AL11" i="13"/>
  <c r="AK12" i="13"/>
  <c r="AJ12" i="13"/>
  <c r="AA13" i="13"/>
  <c r="Z13" i="13"/>
  <c r="AC20" i="13"/>
  <c r="AB20" i="13"/>
  <c r="AG25" i="13"/>
  <c r="AH25" i="13"/>
  <c r="AM25" i="13"/>
  <c r="AO25" i="13"/>
  <c r="AE25" i="13"/>
  <c r="AF25" i="13"/>
  <c r="AL25" i="13"/>
  <c r="AI25" i="13"/>
  <c r="AN25" i="13"/>
  <c r="AD25" i="13"/>
  <c r="C26" i="13"/>
  <c r="AK26" i="13"/>
  <c r="AJ26" i="13"/>
  <c r="Z27" i="13"/>
  <c r="AA27" i="13"/>
  <c r="AC32" i="13"/>
  <c r="AB32" i="13"/>
  <c r="C37" i="13"/>
  <c r="AG37" i="13"/>
  <c r="AH37" i="13"/>
  <c r="AM37" i="13"/>
  <c r="AO37" i="13"/>
  <c r="AE37" i="13"/>
  <c r="AL37" i="13"/>
  <c r="AF37" i="13"/>
  <c r="AI37" i="13"/>
  <c r="AN37" i="13"/>
  <c r="AD37" i="13"/>
  <c r="AJ38" i="13"/>
  <c r="AK38" i="13"/>
  <c r="Z39" i="13"/>
  <c r="AA39" i="13"/>
  <c r="AL5" i="14"/>
  <c r="AM5" i="14"/>
  <c r="AD7" i="14"/>
  <c r="AE7" i="14"/>
  <c r="C10" i="14"/>
  <c r="AJ10" i="14"/>
  <c r="AK10" i="14"/>
  <c r="Z10" i="14"/>
  <c r="AA10" i="14"/>
  <c r="AB10" i="14"/>
  <c r="AN10" i="14"/>
  <c r="AC10" i="14"/>
  <c r="AO10" i="14"/>
  <c r="AH10" i="14"/>
  <c r="AI10" i="14"/>
  <c r="AF10" i="14"/>
  <c r="AG10" i="14"/>
  <c r="AL12" i="14"/>
  <c r="AM12" i="14"/>
  <c r="AD16" i="14"/>
  <c r="AE16" i="14"/>
  <c r="AL21" i="14"/>
  <c r="AM21" i="14"/>
  <c r="AL28" i="14"/>
  <c r="AM28" i="14"/>
  <c r="AD32" i="14"/>
  <c r="AE32" i="14"/>
  <c r="C35" i="14"/>
  <c r="AF35" i="14"/>
  <c r="AG35" i="14"/>
  <c r="AH35" i="14"/>
  <c r="AI35" i="14"/>
  <c r="AJ35" i="14"/>
  <c r="AK35" i="14"/>
  <c r="Z35" i="14"/>
  <c r="AA35" i="14"/>
  <c r="AB35" i="14"/>
  <c r="AC35" i="14"/>
  <c r="AN35" i="14"/>
  <c r="AO35" i="14"/>
  <c r="AL37" i="14"/>
  <c r="AM37" i="14"/>
  <c r="AD24" i="6"/>
  <c r="AE24" i="6"/>
  <c r="AE8" i="8"/>
  <c r="AF8" i="8"/>
  <c r="AG8" i="8"/>
  <c r="AA8" i="8"/>
  <c r="AO8" i="8"/>
  <c r="AD8" i="8"/>
  <c r="AN8" i="8"/>
  <c r="Z8" i="8"/>
  <c r="AE15" i="12"/>
  <c r="AF15" i="12"/>
  <c r="AG15" i="12"/>
  <c r="AH15" i="12"/>
  <c r="AI15" i="12"/>
  <c r="AA15" i="12"/>
  <c r="AC15" i="12"/>
  <c r="AO15" i="12"/>
  <c r="Z15" i="12"/>
  <c r="AB15" i="12"/>
  <c r="AD15" i="12"/>
  <c r="AN15" i="12"/>
  <c r="AL13" i="6"/>
  <c r="AM13" i="6"/>
  <c r="AH36" i="7"/>
  <c r="AI36" i="7"/>
  <c r="AI40" i="7"/>
  <c r="AH40" i="7"/>
  <c r="C32" i="7"/>
  <c r="AJ6" i="8"/>
  <c r="AK6" i="8"/>
  <c r="AL36" i="14"/>
  <c r="AM36" i="14"/>
  <c r="AL34" i="6"/>
  <c r="AM34" i="6"/>
  <c r="AH39" i="7"/>
  <c r="AI39" i="7"/>
  <c r="AG7" i="8"/>
  <c r="Z7" i="8"/>
  <c r="AN7" i="8"/>
  <c r="AA7" i="8"/>
  <c r="AO7" i="8"/>
  <c r="AE7" i="8"/>
  <c r="AD7" i="8"/>
  <c r="AF7" i="8"/>
  <c r="AK15" i="8"/>
  <c r="AJ15" i="8"/>
  <c r="AA31" i="8"/>
  <c r="AO31" i="8"/>
  <c r="AD31" i="8"/>
  <c r="AE31" i="8"/>
  <c r="AF31" i="8"/>
  <c r="AG31" i="8"/>
  <c r="Z31" i="8"/>
  <c r="AN31" i="8"/>
  <c r="AB43" i="9"/>
  <c r="AC43" i="9"/>
  <c r="AI13" i="10"/>
  <c r="AD13" i="10"/>
  <c r="AE13" i="10"/>
  <c r="AF13" i="10"/>
  <c r="AH13" i="10"/>
  <c r="AG13" i="10"/>
  <c r="AE31" i="10"/>
  <c r="AF31" i="10"/>
  <c r="AG31" i="10"/>
  <c r="AH31" i="10"/>
  <c r="AI31" i="10"/>
  <c r="AD31" i="10"/>
  <c r="C9" i="11"/>
  <c r="AE9" i="11"/>
  <c r="AF9" i="11"/>
  <c r="AG9" i="11"/>
  <c r="AH9" i="11"/>
  <c r="AI9" i="11"/>
  <c r="AA9" i="11"/>
  <c r="AO9" i="11"/>
  <c r="AC9" i="11"/>
  <c r="Z9" i="11"/>
  <c r="AN9" i="11"/>
  <c r="AB9" i="11"/>
  <c r="AD9" i="11"/>
  <c r="C14" i="12"/>
  <c r="AI14" i="12"/>
  <c r="Z14" i="12"/>
  <c r="AA14" i="12"/>
  <c r="AB14" i="12"/>
  <c r="AN14" i="12"/>
  <c r="AC14" i="12"/>
  <c r="AO14" i="12"/>
  <c r="AE14" i="12"/>
  <c r="AG14" i="12"/>
  <c r="AD14" i="12"/>
  <c r="AF14" i="12"/>
  <c r="AH14" i="12"/>
  <c r="AK29" i="13"/>
  <c r="AJ29" i="13"/>
  <c r="AC35" i="13"/>
  <c r="AB35" i="13"/>
  <c r="Z42" i="13"/>
  <c r="AA42" i="13"/>
  <c r="AL18" i="14"/>
  <c r="AM18" i="14"/>
  <c r="AD20" i="14"/>
  <c r="AE20" i="14"/>
  <c r="AL25" i="14"/>
  <c r="AM25" i="14"/>
  <c r="AF32" i="14"/>
  <c r="AG32" i="14"/>
  <c r="AH32" i="14"/>
  <c r="AI32" i="14"/>
  <c r="AJ32" i="14"/>
  <c r="AK32" i="14"/>
  <c r="Z32" i="14"/>
  <c r="AA32" i="14"/>
  <c r="AN32" i="14"/>
  <c r="AO32" i="14"/>
  <c r="AB32" i="14"/>
  <c r="AC32" i="14"/>
  <c r="AD28" i="6"/>
  <c r="AE28" i="6"/>
  <c r="AE39" i="6"/>
  <c r="AD39" i="6"/>
  <c r="AE27" i="6"/>
  <c r="AD27" i="6"/>
  <c r="AE15" i="6"/>
  <c r="AD15" i="6"/>
  <c r="AL42" i="6"/>
  <c r="AM42" i="6"/>
  <c r="AL30" i="6"/>
  <c r="AM30" i="6"/>
  <c r="AL18" i="6"/>
  <c r="AM18" i="6"/>
  <c r="AL6" i="6"/>
  <c r="AM6" i="6"/>
  <c r="AB7" i="7"/>
  <c r="AC7" i="7"/>
  <c r="AE9" i="7"/>
  <c r="AF9" i="7"/>
  <c r="AG9" i="7"/>
  <c r="AK9" i="7"/>
  <c r="AA9" i="7"/>
  <c r="AD9" i="7"/>
  <c r="Z9" i="7"/>
  <c r="AJ9" i="7"/>
  <c r="AC11" i="7"/>
  <c r="AB11" i="7"/>
  <c r="AA13" i="7"/>
  <c r="AD13" i="7"/>
  <c r="AE13" i="7"/>
  <c r="AG13" i="7"/>
  <c r="AK13" i="7"/>
  <c r="Z13" i="7"/>
  <c r="AF13" i="7"/>
  <c r="AJ13" i="7"/>
  <c r="AC15" i="7"/>
  <c r="AB15" i="7"/>
  <c r="AJ17" i="7"/>
  <c r="AK17" i="7"/>
  <c r="Z17" i="7"/>
  <c r="AA17" i="7"/>
  <c r="AE17" i="7"/>
  <c r="AG17" i="7"/>
  <c r="AD17" i="7"/>
  <c r="AF17" i="7"/>
  <c r="AB19" i="7"/>
  <c r="AC19" i="7"/>
  <c r="AE21" i="7"/>
  <c r="AF21" i="7"/>
  <c r="AG21" i="7"/>
  <c r="AK21" i="7"/>
  <c r="AA21" i="7"/>
  <c r="AD21" i="7"/>
  <c r="AJ21" i="7"/>
  <c r="Z21" i="7"/>
  <c r="AC23" i="7"/>
  <c r="AB23" i="7"/>
  <c r="AA25" i="7"/>
  <c r="AD25" i="7"/>
  <c r="AE25" i="7"/>
  <c r="AG25" i="7"/>
  <c r="Z25" i="7"/>
  <c r="AF25" i="7"/>
  <c r="AJ25" i="7"/>
  <c r="AK25" i="7"/>
  <c r="AB27" i="7"/>
  <c r="AC27" i="7"/>
  <c r="AJ29" i="7"/>
  <c r="AK29" i="7"/>
  <c r="Z29" i="7"/>
  <c r="AA29" i="7"/>
  <c r="AE29" i="7"/>
  <c r="AD29" i="7"/>
  <c r="AF29" i="7"/>
  <c r="AG29" i="7"/>
  <c r="AB31" i="7"/>
  <c r="AC31" i="7"/>
  <c r="AE33" i="7"/>
  <c r="AF33" i="7"/>
  <c r="AG33" i="7"/>
  <c r="AK33" i="7"/>
  <c r="AA33" i="7"/>
  <c r="Z33" i="7"/>
  <c r="AD33" i="7"/>
  <c r="AJ33" i="7"/>
  <c r="AC35" i="7"/>
  <c r="AB35" i="7"/>
  <c r="AA37" i="7"/>
  <c r="AD37" i="7"/>
  <c r="AE37" i="7"/>
  <c r="AG37" i="7"/>
  <c r="AJ37" i="7"/>
  <c r="AK37" i="7"/>
  <c r="AF37" i="7"/>
  <c r="Z37" i="7"/>
  <c r="AC39" i="7"/>
  <c r="AB39" i="7"/>
  <c r="AJ41" i="7"/>
  <c r="AK41" i="7"/>
  <c r="Z41" i="7"/>
  <c r="AA41" i="7"/>
  <c r="AE41" i="7"/>
  <c r="AD41" i="7"/>
  <c r="AF41" i="7"/>
  <c r="AG41" i="7"/>
  <c r="AB43" i="7"/>
  <c r="AC43" i="7"/>
  <c r="C37" i="7"/>
  <c r="C25" i="7"/>
  <c r="C13" i="7"/>
  <c r="AJ7" i="8"/>
  <c r="AK7" i="8"/>
  <c r="AI9" i="8"/>
  <c r="AL9" i="8"/>
  <c r="AM9" i="8"/>
  <c r="AH9" i="8"/>
  <c r="AG11" i="8"/>
  <c r="Z11" i="8"/>
  <c r="AN11" i="8"/>
  <c r="AA11" i="8"/>
  <c r="AO11" i="8"/>
  <c r="AE11" i="8"/>
  <c r="AD11" i="8"/>
  <c r="AF11" i="8"/>
  <c r="AJ19" i="8"/>
  <c r="AK19" i="8"/>
  <c r="AL21" i="8"/>
  <c r="AM21" i="8"/>
  <c r="AI21" i="8"/>
  <c r="AH21" i="8"/>
  <c r="AG23" i="8"/>
  <c r="Z23" i="8"/>
  <c r="AN23" i="8"/>
  <c r="AA23" i="8"/>
  <c r="AO23" i="8"/>
  <c r="AE23" i="8"/>
  <c r="AD23" i="8"/>
  <c r="AF23" i="8"/>
  <c r="AJ31" i="8"/>
  <c r="AK31" i="8"/>
  <c r="AL33" i="8"/>
  <c r="AM33" i="8"/>
  <c r="AI33" i="8"/>
  <c r="AH33" i="8"/>
  <c r="AG35" i="8"/>
  <c r="Z35" i="8"/>
  <c r="AN35" i="8"/>
  <c r="AA35" i="8"/>
  <c r="AO35" i="8"/>
  <c r="AE35" i="8"/>
  <c r="AD35" i="8"/>
  <c r="AF35" i="8"/>
  <c r="AJ43" i="8"/>
  <c r="AK43" i="8"/>
  <c r="C33" i="8"/>
  <c r="C21" i="8"/>
  <c r="C8" i="8"/>
  <c r="AA8" i="9"/>
  <c r="AD8" i="9"/>
  <c r="AE8" i="9"/>
  <c r="AF8" i="9"/>
  <c r="AG8" i="9"/>
  <c r="AH8" i="9"/>
  <c r="AI8" i="9"/>
  <c r="AL8" i="9"/>
  <c r="AM8" i="9"/>
  <c r="Z8" i="9"/>
  <c r="AC15" i="9"/>
  <c r="AB15" i="9"/>
  <c r="AA20" i="9"/>
  <c r="AD20" i="9"/>
  <c r="AE20" i="9"/>
  <c r="AF20" i="9"/>
  <c r="AG20" i="9"/>
  <c r="AH20" i="9"/>
  <c r="AI20" i="9"/>
  <c r="AL20" i="9"/>
  <c r="AM20" i="9"/>
  <c r="Z20" i="9"/>
  <c r="AC27" i="9"/>
  <c r="AB27" i="9"/>
  <c r="AA32" i="9"/>
  <c r="AD32" i="9"/>
  <c r="AE32" i="9"/>
  <c r="AF32" i="9"/>
  <c r="AG32" i="9"/>
  <c r="AH32" i="9"/>
  <c r="AI32" i="9"/>
  <c r="AL32" i="9"/>
  <c r="AM32" i="9"/>
  <c r="Z32" i="9"/>
  <c r="AC39" i="9"/>
  <c r="AB39" i="9"/>
  <c r="C42" i="9"/>
  <c r="C30" i="9"/>
  <c r="C18" i="9"/>
  <c r="C6" i="9"/>
  <c r="AE11" i="10"/>
  <c r="AF11" i="10"/>
  <c r="AG11" i="10"/>
  <c r="AH11" i="10"/>
  <c r="AI11" i="10"/>
  <c r="AD11" i="10"/>
  <c r="AH17" i="10"/>
  <c r="AI17" i="10"/>
  <c r="AD17" i="10"/>
  <c r="AE17" i="10"/>
  <c r="AF17" i="10"/>
  <c r="AG17" i="10"/>
  <c r="AE23" i="10"/>
  <c r="AI23" i="10"/>
  <c r="AD23" i="10"/>
  <c r="AF23" i="10"/>
  <c r="AG23" i="10"/>
  <c r="AH23" i="10"/>
  <c r="AI29" i="10"/>
  <c r="AD29" i="10"/>
  <c r="AH29" i="10"/>
  <c r="AE29" i="10"/>
  <c r="AF29" i="10"/>
  <c r="AG29" i="10"/>
  <c r="AE35" i="10"/>
  <c r="AF35" i="10"/>
  <c r="AG35" i="10"/>
  <c r="AH35" i="10"/>
  <c r="AD35" i="10"/>
  <c r="AI35" i="10"/>
  <c r="AH41" i="10"/>
  <c r="AI41" i="10"/>
  <c r="AD41" i="10"/>
  <c r="AE41" i="10"/>
  <c r="AF41" i="10"/>
  <c r="AG41" i="10"/>
  <c r="C35" i="10"/>
  <c r="C23" i="10"/>
  <c r="C11" i="10"/>
  <c r="AM6" i="11"/>
  <c r="AL6" i="11"/>
  <c r="AJ11" i="11"/>
  <c r="AK11" i="11"/>
  <c r="C13" i="11"/>
  <c r="AA13" i="11"/>
  <c r="AB13" i="11"/>
  <c r="AN13" i="11"/>
  <c r="AC13" i="11"/>
  <c r="AO13" i="11"/>
  <c r="AD13" i="11"/>
  <c r="AE13" i="11"/>
  <c r="AG13" i="11"/>
  <c r="AI13" i="11"/>
  <c r="AH13" i="11"/>
  <c r="Z13" i="11"/>
  <c r="AF13" i="11"/>
  <c r="AJ16" i="11"/>
  <c r="AK16" i="11"/>
  <c r="C18" i="11"/>
  <c r="AM21" i="11"/>
  <c r="AL21" i="11"/>
  <c r="AL26" i="11"/>
  <c r="AM26" i="11"/>
  <c r="AJ31" i="11"/>
  <c r="AK31" i="11"/>
  <c r="C33" i="11"/>
  <c r="AE33" i="11"/>
  <c r="AF33" i="11"/>
  <c r="AG33" i="11"/>
  <c r="AH33" i="11"/>
  <c r="AI33" i="11"/>
  <c r="AA33" i="11"/>
  <c r="AD33" i="11"/>
  <c r="AN33" i="11"/>
  <c r="AO33" i="11"/>
  <c r="AC33" i="11"/>
  <c r="Z33" i="11"/>
  <c r="AB33" i="11"/>
  <c r="AL38" i="11"/>
  <c r="AM38" i="11"/>
  <c r="AJ43" i="11"/>
  <c r="AK43" i="11"/>
  <c r="AI8" i="12"/>
  <c r="Z8" i="12"/>
  <c r="AA8" i="12"/>
  <c r="AB8" i="12"/>
  <c r="AN8" i="12"/>
  <c r="AC8" i="12"/>
  <c r="AO8" i="12"/>
  <c r="AE8" i="12"/>
  <c r="AG8" i="12"/>
  <c r="AD8" i="12"/>
  <c r="AF8" i="12"/>
  <c r="AH8" i="12"/>
  <c r="AL11" i="12"/>
  <c r="AM11" i="12"/>
  <c r="AK16" i="12"/>
  <c r="AJ16" i="12"/>
  <c r="C18" i="12"/>
  <c r="AE18" i="12"/>
  <c r="AF18" i="12"/>
  <c r="AG18" i="12"/>
  <c r="AH18" i="12"/>
  <c r="AI18" i="12"/>
  <c r="AA18" i="12"/>
  <c r="AC18" i="12"/>
  <c r="AO18" i="12"/>
  <c r="Z18" i="12"/>
  <c r="AB18" i="12"/>
  <c r="AD18" i="12"/>
  <c r="AN18" i="12"/>
  <c r="AL23" i="12"/>
  <c r="AM23" i="12"/>
  <c r="AA28" i="12"/>
  <c r="AB28" i="12"/>
  <c r="AN28" i="12"/>
  <c r="AC28" i="12"/>
  <c r="AO28" i="12"/>
  <c r="AD28" i="12"/>
  <c r="AE28" i="12"/>
  <c r="AF28" i="12"/>
  <c r="AG28" i="12"/>
  <c r="AI28" i="12"/>
  <c r="Z28" i="12"/>
  <c r="AH28" i="12"/>
  <c r="AM31" i="12"/>
  <c r="AL31" i="12"/>
  <c r="C36" i="12"/>
  <c r="AJ36" i="12"/>
  <c r="AK36" i="12"/>
  <c r="AI38" i="12"/>
  <c r="Z38" i="12"/>
  <c r="AA38" i="12"/>
  <c r="AB38" i="12"/>
  <c r="AN38" i="12"/>
  <c r="AC38" i="12"/>
  <c r="AO38" i="12"/>
  <c r="AE38" i="12"/>
  <c r="AG38" i="12"/>
  <c r="AD38" i="12"/>
  <c r="AF38" i="12"/>
  <c r="AH38" i="12"/>
  <c r="AM43" i="12"/>
  <c r="AL43" i="12"/>
  <c r="AC5" i="13"/>
  <c r="AB5" i="13"/>
  <c r="C10" i="13"/>
  <c r="AG10" i="13"/>
  <c r="AH10" i="13"/>
  <c r="AM10" i="13"/>
  <c r="AO10" i="13"/>
  <c r="AE10" i="13"/>
  <c r="AF10" i="13"/>
  <c r="AI10" i="13"/>
  <c r="AL10" i="13"/>
  <c r="AN10" i="13"/>
  <c r="AD10" i="13"/>
  <c r="AK11" i="13"/>
  <c r="AJ11" i="13"/>
  <c r="Z12" i="13"/>
  <c r="AA12" i="13"/>
  <c r="AC19" i="13"/>
  <c r="AB19" i="13"/>
  <c r="AL24" i="13"/>
  <c r="AN24" i="13"/>
  <c r="AO24" i="13"/>
  <c r="AE24" i="13"/>
  <c r="AG24" i="13"/>
  <c r="AH24" i="13"/>
  <c r="AD24" i="13"/>
  <c r="AF24" i="13"/>
  <c r="AI24" i="13"/>
  <c r="AM24" i="13"/>
  <c r="C25" i="13"/>
  <c r="AJ25" i="13"/>
  <c r="AK25" i="13"/>
  <c r="Z26" i="13"/>
  <c r="AA26" i="13"/>
  <c r="AC31" i="13"/>
  <c r="AB31" i="13"/>
  <c r="AL36" i="13"/>
  <c r="AN36" i="13"/>
  <c r="AO36" i="13"/>
  <c r="AE36" i="13"/>
  <c r="AG36" i="13"/>
  <c r="AH36" i="13"/>
  <c r="AD36" i="13"/>
  <c r="AF36" i="13"/>
  <c r="AI36" i="13"/>
  <c r="AM36" i="13"/>
  <c r="AJ37" i="13"/>
  <c r="AK37" i="13"/>
  <c r="Z38" i="13"/>
  <c r="AA38" i="13"/>
  <c r="AB43" i="13"/>
  <c r="AC43" i="13"/>
  <c r="AL10" i="14"/>
  <c r="AM10" i="14"/>
  <c r="AD14" i="14"/>
  <c r="AE14" i="14"/>
  <c r="C19" i="14"/>
  <c r="AJ19" i="14"/>
  <c r="AK19" i="14"/>
  <c r="Z19" i="14"/>
  <c r="AA19" i="14"/>
  <c r="AB19" i="14"/>
  <c r="AN19" i="14"/>
  <c r="AC19" i="14"/>
  <c r="AO19" i="14"/>
  <c r="AH19" i="14"/>
  <c r="AI19" i="14"/>
  <c r="AF19" i="14"/>
  <c r="AG19" i="14"/>
  <c r="C21" i="14"/>
  <c r="AD23" i="14"/>
  <c r="AE23" i="14"/>
  <c r="AF26" i="14"/>
  <c r="AG26" i="14"/>
  <c r="AH26" i="14"/>
  <c r="AI26" i="14"/>
  <c r="AJ26" i="14"/>
  <c r="AK26" i="14"/>
  <c r="Z26" i="14"/>
  <c r="AA26" i="14"/>
  <c r="AO26" i="14"/>
  <c r="AB26" i="14"/>
  <c r="AC26" i="14"/>
  <c r="AN26" i="14"/>
  <c r="AD30" i="14"/>
  <c r="AE30" i="14"/>
  <c r="AL35" i="14"/>
  <c r="AM35" i="14"/>
  <c r="AD39" i="14"/>
  <c r="AE39" i="14"/>
  <c r="AB42" i="14"/>
  <c r="AN42" i="14"/>
  <c r="AC42" i="14"/>
  <c r="AO42" i="14"/>
  <c r="AF42" i="14"/>
  <c r="AG42" i="14"/>
  <c r="AH42" i="14"/>
  <c r="AK42" i="14"/>
  <c r="AI42" i="14"/>
  <c r="Z42" i="14"/>
  <c r="AJ42" i="14"/>
  <c r="AA42" i="14"/>
  <c r="AG5" i="13"/>
  <c r="AD5" i="13"/>
  <c r="AL5" i="13"/>
  <c r="AE5" i="13"/>
  <c r="AM5" i="13"/>
  <c r="AF5" i="13"/>
  <c r="AC4" i="9"/>
  <c r="AB4" i="9"/>
  <c r="AI4" i="9"/>
  <c r="AE4" i="9"/>
  <c r="AA4" i="9"/>
  <c r="AG4" i="9"/>
  <c r="AL4" i="9"/>
  <c r="AH4" i="9"/>
  <c r="AD4" i="9"/>
  <c r="Z4" i="9"/>
  <c r="AM4" i="9"/>
  <c r="AF4" i="9"/>
  <c r="C4" i="12"/>
  <c r="AK4" i="12"/>
  <c r="AJ4" i="12"/>
  <c r="AM4" i="12"/>
  <c r="AL4" i="12"/>
  <c r="AI4" i="12"/>
  <c r="AE4" i="12"/>
  <c r="AA4" i="12"/>
  <c r="AB4" i="12"/>
  <c r="AH4" i="12"/>
  <c r="AD4" i="12"/>
  <c r="Z4" i="12"/>
  <c r="AN4" i="12"/>
  <c r="AO4" i="12"/>
  <c r="AG4" i="12"/>
  <c r="AC4" i="12"/>
  <c r="AF4" i="12"/>
  <c r="AE4" i="14"/>
  <c r="AD4" i="14"/>
  <c r="AM4" i="14"/>
  <c r="AL4" i="14"/>
  <c r="AO4" i="14"/>
  <c r="AK4" i="14"/>
  <c r="AG4" i="14"/>
  <c r="AC4" i="14"/>
  <c r="AN4" i="14"/>
  <c r="AJ4" i="14"/>
  <c r="AF4" i="14"/>
  <c r="AB4" i="14"/>
  <c r="AI4" i="14"/>
  <c r="AA4" i="14"/>
  <c r="AH4" i="14"/>
  <c r="Z4" i="14"/>
  <c r="C4" i="14"/>
  <c r="AL4" i="6"/>
  <c r="AM4" i="6"/>
  <c r="AE4" i="6"/>
  <c r="AD4" i="6"/>
  <c r="AD9" i="8"/>
  <c r="AE9" i="8"/>
  <c r="Z9" i="8"/>
  <c r="AF9" i="8"/>
  <c r="AN9" i="8"/>
  <c r="AA9" i="8"/>
  <c r="AG9" i="8"/>
  <c r="AO9" i="8"/>
  <c r="C9" i="8"/>
  <c r="AJ4" i="8"/>
  <c r="AK4" i="8"/>
  <c r="AL4" i="8"/>
  <c r="AH4" i="8"/>
  <c r="AM4" i="8"/>
  <c r="AI4" i="8"/>
  <c r="C4" i="8"/>
  <c r="AN4" i="8"/>
  <c r="AF4" i="8"/>
  <c r="Z4" i="8"/>
  <c r="AE4" i="8"/>
  <c r="AD4" i="8"/>
  <c r="AO4" i="8"/>
  <c r="AG4" i="8"/>
  <c r="AA4" i="8"/>
  <c r="AB4" i="7"/>
  <c r="AC4" i="7"/>
  <c r="AH4" i="7"/>
  <c r="AI4" i="7"/>
  <c r="AN4" i="7"/>
  <c r="AO4" i="7"/>
  <c r="AM4" i="7"/>
  <c r="AL4" i="7"/>
  <c r="AD4" i="7"/>
  <c r="Z4" i="7"/>
  <c r="AK4" i="7"/>
  <c r="AG4" i="7"/>
  <c r="AJ4" i="7"/>
  <c r="AF4" i="7"/>
  <c r="AE4" i="7"/>
  <c r="AA4" i="7"/>
  <c r="C4" i="7"/>
  <c r="AJ4" i="11"/>
  <c r="AK4" i="11"/>
  <c r="AL4" i="11"/>
  <c r="AM4" i="11"/>
  <c r="C4" i="11"/>
  <c r="AH4" i="11"/>
  <c r="AD4" i="11"/>
  <c r="Z4" i="11"/>
  <c r="AO4" i="11"/>
  <c r="AG4" i="11"/>
  <c r="AC4" i="11"/>
  <c r="AN4" i="11"/>
  <c r="AF4" i="11"/>
  <c r="AB4" i="11"/>
  <c r="AI4" i="11"/>
  <c r="AE4" i="11"/>
  <c r="AA4" i="11"/>
  <c r="AB4" i="13"/>
  <c r="AC4" i="13"/>
  <c r="AA4" i="13"/>
  <c r="Z4" i="13"/>
  <c r="AJ4" i="13"/>
  <c r="AK4" i="13"/>
  <c r="C4" i="13"/>
  <c r="AN4" i="13"/>
  <c r="AF4" i="13"/>
  <c r="AO4" i="13"/>
  <c r="AM4" i="13"/>
  <c r="AI4" i="13"/>
  <c r="AE4" i="13"/>
  <c r="AL4" i="13"/>
  <c r="AH4" i="13"/>
  <c r="AD4" i="13"/>
  <c r="AG4" i="13"/>
  <c r="AI5" i="10"/>
  <c r="AH5" i="10"/>
  <c r="AL5" i="10"/>
  <c r="AM5" i="10"/>
  <c r="AF5" i="10"/>
  <c r="AG5" i="10"/>
  <c r="AE5" i="10"/>
  <c r="AD5" i="10"/>
  <c r="AM4" i="10"/>
  <c r="AL4" i="10"/>
  <c r="AE4" i="10"/>
  <c r="AF4" i="10"/>
  <c r="AI4" i="10"/>
  <c r="AH4" i="10"/>
  <c r="AD4" i="10"/>
  <c r="AG4" i="10"/>
  <c r="AB5" i="10"/>
  <c r="AK5" i="10"/>
  <c r="AO5" i="10"/>
  <c r="AJ5" i="10"/>
  <c r="AC5" i="10"/>
  <c r="Z5" i="10"/>
  <c r="AA5" i="10"/>
  <c r="AN5" i="10"/>
  <c r="AO4" i="10"/>
  <c r="AK4" i="10"/>
  <c r="AB4" i="10"/>
  <c r="AN4" i="10"/>
  <c r="AJ4" i="10"/>
  <c r="AA4" i="10"/>
  <c r="Z4" i="10"/>
  <c r="AC4" i="10"/>
  <c r="C4" i="10"/>
  <c r="Z5" i="9"/>
  <c r="AD5" i="9"/>
  <c r="AH5" i="9"/>
  <c r="AF5" i="9"/>
  <c r="AM5" i="9"/>
  <c r="AA5" i="9"/>
  <c r="AE5" i="9"/>
  <c r="AI5" i="9"/>
  <c r="AL5" i="9"/>
  <c r="AG5" i="9"/>
  <c r="C5" i="9"/>
  <c r="Z5" i="12"/>
  <c r="AD5" i="12"/>
  <c r="AH5" i="12"/>
  <c r="AA5" i="12"/>
  <c r="AE5" i="12"/>
  <c r="AI5" i="12"/>
  <c r="AG5" i="12"/>
  <c r="AB5" i="12"/>
  <c r="AF5" i="12"/>
  <c r="AN5" i="12"/>
  <c r="AC5" i="12"/>
  <c r="AO5" i="12"/>
  <c r="C5" i="12"/>
  <c r="AC5" i="14"/>
  <c r="AG5" i="14"/>
  <c r="AK5" i="14"/>
  <c r="AO5" i="14"/>
  <c r="Z5" i="14"/>
  <c r="AH5" i="14"/>
  <c r="AA5" i="14"/>
  <c r="AI5" i="14"/>
  <c r="AB5" i="14"/>
  <c r="AF5" i="14"/>
  <c r="AJ5" i="14"/>
  <c r="AN5" i="14"/>
  <c r="AE5" i="8"/>
  <c r="AA5" i="8"/>
  <c r="AG5" i="8"/>
  <c r="AO5" i="8"/>
  <c r="AD5" i="8"/>
  <c r="Z5" i="8"/>
  <c r="AF5" i="8"/>
  <c r="AN5" i="8"/>
  <c r="C5" i="8"/>
  <c r="AE5" i="7"/>
  <c r="AF5" i="7"/>
  <c r="AG5" i="7"/>
  <c r="AD5" i="7"/>
  <c r="Z5" i="7"/>
  <c r="AJ5" i="7"/>
  <c r="AN5" i="7"/>
  <c r="AL5" i="7"/>
  <c r="AM5" i="7"/>
  <c r="AK5" i="7"/>
  <c r="AO5" i="7"/>
  <c r="AA5" i="7"/>
  <c r="C5" i="7"/>
  <c r="C5" i="11"/>
  <c r="AC5" i="11"/>
  <c r="AG5" i="11"/>
  <c r="AO5" i="11"/>
  <c r="Z5" i="11"/>
  <c r="AD5" i="11"/>
  <c r="AH5" i="11"/>
  <c r="AA5" i="11"/>
  <c r="AE5" i="11"/>
  <c r="AI5" i="11"/>
  <c r="AB5" i="11"/>
  <c r="AF5" i="11"/>
  <c r="AN5" i="11"/>
  <c r="AA8" i="10"/>
  <c r="AN8" i="10"/>
  <c r="AI8" i="10"/>
  <c r="AH8" i="10"/>
  <c r="AF8" i="10"/>
  <c r="AO8" i="10"/>
  <c r="AG8" i="10"/>
  <c r="Z8" i="10"/>
  <c r="C8" i="10"/>
  <c r="Z6" i="10"/>
  <c r="AH6" i="10"/>
  <c r="AL6" i="10"/>
  <c r="AM6" i="10"/>
  <c r="AA6" i="10"/>
  <c r="AF6" i="10"/>
  <c r="AJ6" i="10"/>
  <c r="AG6" i="10"/>
  <c r="AK6" i="10"/>
  <c r="C6" i="10"/>
  <c r="C5" i="10"/>
  <c r="C11" i="14"/>
  <c r="C13" i="14"/>
  <c r="C17" i="14"/>
  <c r="C28" i="14"/>
  <c r="C38" i="14"/>
  <c r="C20" i="14"/>
  <c r="C26" i="14"/>
  <c r="C36" i="14"/>
  <c r="C28" i="13"/>
  <c r="C32" i="13"/>
  <c r="C36" i="13"/>
  <c r="C40" i="13"/>
  <c r="C27" i="13"/>
  <c r="C30" i="13"/>
  <c r="C34" i="13"/>
  <c r="C38" i="13"/>
  <c r="C42" i="13"/>
  <c r="C11" i="12"/>
  <c r="C15" i="12"/>
  <c r="C19" i="12"/>
  <c r="C12" i="12"/>
  <c r="C16" i="12"/>
  <c r="C20" i="12"/>
  <c r="C23" i="11"/>
  <c r="C25" i="11"/>
  <c r="C27" i="11"/>
  <c r="Q23" i="1" l="1"/>
  <c r="D23" i="1" s="1"/>
  <c r="Q11" i="1"/>
  <c r="D11" i="1" s="1"/>
  <c r="Q42" i="1"/>
  <c r="D42" i="1" s="1"/>
  <c r="Q7" i="1"/>
  <c r="D7" i="1" s="1"/>
  <c r="Q43" i="1"/>
  <c r="D43" i="1" s="1"/>
  <c r="Q40" i="1"/>
  <c r="D40" i="1" s="1"/>
  <c r="Q41" i="1"/>
  <c r="D41" i="1" s="1"/>
  <c r="Q35" i="1"/>
  <c r="D35" i="1" s="1"/>
  <c r="Q12" i="1"/>
  <c r="D12" i="1" s="1"/>
  <c r="Q34" i="1"/>
  <c r="D34" i="1" s="1"/>
  <c r="Q32" i="1"/>
  <c r="D32" i="1" s="1"/>
  <c r="Q30" i="1"/>
  <c r="D30" i="1" s="1"/>
  <c r="Q19" i="1"/>
  <c r="D19" i="1" s="1"/>
  <c r="Q9" i="1"/>
  <c r="D9" i="1" s="1"/>
  <c r="Q25" i="1"/>
  <c r="D25" i="1" s="1"/>
  <c r="Q20" i="1"/>
  <c r="D20" i="1" s="1"/>
  <c r="Q33" i="1"/>
  <c r="D33" i="1" s="1"/>
  <c r="Q6" i="1"/>
  <c r="D6" i="1" s="1"/>
  <c r="Q31" i="1"/>
  <c r="D31" i="1" s="1"/>
  <c r="Q28" i="1"/>
  <c r="D28" i="1" s="1"/>
  <c r="Q17" i="1"/>
  <c r="D17" i="1" s="1"/>
  <c r="Q24" i="1"/>
  <c r="D24" i="1" s="1"/>
  <c r="Q10" i="1"/>
  <c r="D10" i="1" s="1"/>
  <c r="Q27" i="1"/>
  <c r="D27" i="1" s="1"/>
  <c r="Q8" i="1"/>
  <c r="D8" i="1" s="1"/>
  <c r="Q14" i="1"/>
  <c r="D14" i="1" s="1"/>
  <c r="Q38" i="1"/>
  <c r="D38" i="1" s="1"/>
  <c r="Q37" i="1"/>
  <c r="D37" i="1" s="1"/>
  <c r="Q29" i="1"/>
  <c r="D29" i="1" s="1"/>
  <c r="Q36" i="1"/>
  <c r="D36" i="1" s="1"/>
  <c r="Q22" i="1"/>
  <c r="D22" i="1" s="1"/>
  <c r="Q21" i="1"/>
  <c r="D21" i="1" s="1"/>
  <c r="Q18" i="1"/>
  <c r="D18" i="1" s="1"/>
  <c r="Q39" i="1"/>
  <c r="D39" i="1" s="1"/>
  <c r="Q26" i="1"/>
  <c r="D26" i="1" s="1"/>
  <c r="Q13" i="1"/>
  <c r="D13" i="1" s="1"/>
  <c r="Q15" i="1"/>
  <c r="D15" i="1" s="1"/>
  <c r="Q16" i="1"/>
  <c r="D16" i="1" s="1"/>
  <c r="Q4" i="1"/>
  <c r="D4" i="1" s="1"/>
  <c r="Q5" i="1"/>
  <c r="D5" i="1" s="1"/>
  <c r="L43" i="6"/>
  <c r="J43" i="6"/>
  <c r="H43" i="6"/>
  <c r="F43" i="6"/>
  <c r="D43" i="6"/>
  <c r="B43" i="6"/>
  <c r="L42" i="6"/>
  <c r="J42" i="6"/>
  <c r="H42" i="6"/>
  <c r="F42" i="6"/>
  <c r="D42" i="6"/>
  <c r="B42" i="6"/>
  <c r="L41" i="6"/>
  <c r="J41" i="6"/>
  <c r="H41" i="6"/>
  <c r="F41" i="6"/>
  <c r="D41" i="6"/>
  <c r="B41" i="6"/>
  <c r="L40" i="6"/>
  <c r="J40" i="6"/>
  <c r="H40" i="6"/>
  <c r="F40" i="6"/>
  <c r="D40" i="6"/>
  <c r="B40" i="6"/>
  <c r="L39" i="6"/>
  <c r="J39" i="6"/>
  <c r="H39" i="6"/>
  <c r="F39" i="6"/>
  <c r="D39" i="6"/>
  <c r="B39" i="6"/>
  <c r="L38" i="6"/>
  <c r="J38" i="6"/>
  <c r="H38" i="6"/>
  <c r="F38" i="6"/>
  <c r="D38" i="6"/>
  <c r="B38" i="6"/>
  <c r="L37" i="6"/>
  <c r="J37" i="6"/>
  <c r="H37" i="6"/>
  <c r="F37" i="6"/>
  <c r="D37" i="6"/>
  <c r="B37" i="6"/>
  <c r="L36" i="6"/>
  <c r="J36" i="6"/>
  <c r="H36" i="6"/>
  <c r="F36" i="6"/>
  <c r="D36" i="6"/>
  <c r="B36" i="6"/>
  <c r="L35" i="6"/>
  <c r="J35" i="6"/>
  <c r="H35" i="6"/>
  <c r="F35" i="6"/>
  <c r="D35" i="6"/>
  <c r="B35" i="6"/>
  <c r="L34" i="6"/>
  <c r="J34" i="6"/>
  <c r="H34" i="6"/>
  <c r="F34" i="6"/>
  <c r="D34" i="6"/>
  <c r="B34" i="6"/>
  <c r="L33" i="6"/>
  <c r="J33" i="6"/>
  <c r="H33" i="6"/>
  <c r="F33" i="6"/>
  <c r="D33" i="6"/>
  <c r="B33" i="6"/>
  <c r="L32" i="6"/>
  <c r="J32" i="6"/>
  <c r="H32" i="6"/>
  <c r="F32" i="6"/>
  <c r="D32" i="6"/>
  <c r="B32" i="6"/>
  <c r="L31" i="6"/>
  <c r="J31" i="6"/>
  <c r="H31" i="6"/>
  <c r="F31" i="6"/>
  <c r="D31" i="6"/>
  <c r="B31" i="6"/>
  <c r="L30" i="6"/>
  <c r="J30" i="6"/>
  <c r="H30" i="6"/>
  <c r="F30" i="6"/>
  <c r="D30" i="6"/>
  <c r="B30" i="6"/>
  <c r="L29" i="6"/>
  <c r="J29" i="6"/>
  <c r="H29" i="6"/>
  <c r="F29" i="6"/>
  <c r="D29" i="6"/>
  <c r="B29" i="6"/>
  <c r="L28" i="6"/>
  <c r="J28" i="6"/>
  <c r="H28" i="6"/>
  <c r="F28" i="6"/>
  <c r="D28" i="6"/>
  <c r="B28" i="6"/>
  <c r="L27" i="6"/>
  <c r="J27" i="6"/>
  <c r="H27" i="6"/>
  <c r="F27" i="6"/>
  <c r="D27" i="6"/>
  <c r="B27" i="6"/>
  <c r="L26" i="6"/>
  <c r="J26" i="6"/>
  <c r="H26" i="6"/>
  <c r="F26" i="6"/>
  <c r="D26" i="6"/>
  <c r="B26" i="6"/>
  <c r="L25" i="6"/>
  <c r="J25" i="6"/>
  <c r="H25" i="6"/>
  <c r="F25" i="6"/>
  <c r="D25" i="6"/>
  <c r="B25" i="6"/>
  <c r="L24" i="6"/>
  <c r="J24" i="6"/>
  <c r="H24" i="6"/>
  <c r="F24" i="6"/>
  <c r="D24" i="6"/>
  <c r="B24" i="6"/>
  <c r="L23" i="6"/>
  <c r="J23" i="6"/>
  <c r="H23" i="6"/>
  <c r="F23" i="6"/>
  <c r="D23" i="6"/>
  <c r="B23" i="6"/>
  <c r="L22" i="6"/>
  <c r="J22" i="6"/>
  <c r="H22" i="6"/>
  <c r="F22" i="6"/>
  <c r="D22" i="6"/>
  <c r="B22" i="6"/>
  <c r="L21" i="6"/>
  <c r="J21" i="6"/>
  <c r="H21" i="6"/>
  <c r="F21" i="6"/>
  <c r="D21" i="6"/>
  <c r="B21" i="6"/>
  <c r="L20" i="6"/>
  <c r="J20" i="6"/>
  <c r="H20" i="6"/>
  <c r="F20" i="6"/>
  <c r="D20" i="6"/>
  <c r="B20" i="6"/>
  <c r="L19" i="6"/>
  <c r="J19" i="6"/>
  <c r="H19" i="6"/>
  <c r="F19" i="6"/>
  <c r="D19" i="6"/>
  <c r="B19" i="6"/>
  <c r="L18" i="6"/>
  <c r="J18" i="6"/>
  <c r="H18" i="6"/>
  <c r="F18" i="6"/>
  <c r="D18" i="6"/>
  <c r="B18" i="6"/>
  <c r="L17" i="6"/>
  <c r="J17" i="6"/>
  <c r="H17" i="6"/>
  <c r="F17" i="6"/>
  <c r="D17" i="6"/>
  <c r="B17" i="6"/>
  <c r="L16" i="6"/>
  <c r="J16" i="6"/>
  <c r="H16" i="6"/>
  <c r="F16" i="6"/>
  <c r="D16" i="6"/>
  <c r="B16" i="6"/>
  <c r="L15" i="6"/>
  <c r="J15" i="6"/>
  <c r="H15" i="6"/>
  <c r="F15" i="6"/>
  <c r="D15" i="6"/>
  <c r="B15" i="6"/>
  <c r="L14" i="6"/>
  <c r="J14" i="6"/>
  <c r="H14" i="6"/>
  <c r="F14" i="6"/>
  <c r="D14" i="6"/>
  <c r="B14" i="6"/>
  <c r="L13" i="6"/>
  <c r="J13" i="6"/>
  <c r="H13" i="6"/>
  <c r="F13" i="6"/>
  <c r="D13" i="6"/>
  <c r="B13" i="6"/>
  <c r="L12" i="6"/>
  <c r="J12" i="6"/>
  <c r="H12" i="6"/>
  <c r="F12" i="6"/>
  <c r="D12" i="6"/>
  <c r="B12" i="6"/>
  <c r="L11" i="6"/>
  <c r="J11" i="6"/>
  <c r="H11" i="6"/>
  <c r="F11" i="6"/>
  <c r="D11" i="6"/>
  <c r="B11" i="6"/>
  <c r="L10" i="6"/>
  <c r="J10" i="6"/>
  <c r="H10" i="6"/>
  <c r="F10" i="6"/>
  <c r="D10" i="6"/>
  <c r="B10" i="6"/>
  <c r="L9" i="6"/>
  <c r="J9" i="6"/>
  <c r="H9" i="6"/>
  <c r="F9" i="6"/>
  <c r="D9" i="6"/>
  <c r="B9" i="6"/>
  <c r="L8" i="6"/>
  <c r="J8" i="6"/>
  <c r="H8" i="6"/>
  <c r="F8" i="6"/>
  <c r="D8" i="6"/>
  <c r="B8" i="6"/>
  <c r="L7" i="6"/>
  <c r="J7" i="6"/>
  <c r="H7" i="6"/>
  <c r="F7" i="6"/>
  <c r="D7" i="6"/>
  <c r="B7" i="6"/>
  <c r="L6" i="6"/>
  <c r="J6" i="6"/>
  <c r="H6" i="6"/>
  <c r="F6" i="6"/>
  <c r="D6" i="6"/>
  <c r="B6" i="6"/>
  <c r="L5" i="6"/>
  <c r="J5" i="6"/>
  <c r="H5" i="6"/>
  <c r="F5" i="6"/>
  <c r="D5" i="6"/>
  <c r="B5" i="6"/>
  <c r="L4" i="6"/>
  <c r="J4" i="6"/>
  <c r="H4" i="6"/>
  <c r="F4" i="6"/>
  <c r="D4" i="6"/>
  <c r="B4" i="6"/>
  <c r="AF6" i="6" l="1"/>
  <c r="AG6" i="6"/>
  <c r="AG12" i="6"/>
  <c r="AF12" i="6"/>
  <c r="AF16" i="6"/>
  <c r="AG16" i="6"/>
  <c r="AG20" i="6"/>
  <c r="AF20" i="6"/>
  <c r="AF28" i="6"/>
  <c r="AG28" i="6"/>
  <c r="AF34" i="6"/>
  <c r="AG34" i="6"/>
  <c r="AF40" i="6"/>
  <c r="AG40" i="6"/>
  <c r="AG32" i="6"/>
  <c r="AF32" i="6"/>
  <c r="AF10" i="6"/>
  <c r="AG10" i="6"/>
  <c r="AG26" i="6"/>
  <c r="AF26" i="6"/>
  <c r="AF42" i="6"/>
  <c r="AG42" i="6"/>
  <c r="Z7" i="6"/>
  <c r="AN7" i="6"/>
  <c r="AI7" i="6"/>
  <c r="AA7" i="6"/>
  <c r="AO7" i="6"/>
  <c r="AJ7" i="6"/>
  <c r="AK7" i="6"/>
  <c r="AH7" i="6"/>
  <c r="C7" i="6"/>
  <c r="AH9" i="6"/>
  <c r="AI9" i="6"/>
  <c r="AJ9" i="6"/>
  <c r="AK9" i="6"/>
  <c r="Z9" i="6"/>
  <c r="AN9" i="6"/>
  <c r="AA9" i="6"/>
  <c r="AO9" i="6"/>
  <c r="C9" i="6"/>
  <c r="AI11" i="6"/>
  <c r="AH11" i="6"/>
  <c r="AJ11" i="6"/>
  <c r="AK11" i="6"/>
  <c r="Z11" i="6"/>
  <c r="AN11" i="6"/>
  <c r="AA11" i="6"/>
  <c r="AO11" i="6"/>
  <c r="C11" i="6"/>
  <c r="Z13" i="6"/>
  <c r="AN13" i="6"/>
  <c r="AA13" i="6"/>
  <c r="AO13" i="6"/>
  <c r="AI13" i="6"/>
  <c r="AJ13" i="6"/>
  <c r="AH13" i="6"/>
  <c r="AK13" i="6"/>
  <c r="C13" i="6"/>
  <c r="AH15" i="6"/>
  <c r="AI15" i="6"/>
  <c r="AJ15" i="6"/>
  <c r="AK15" i="6"/>
  <c r="Z15" i="6"/>
  <c r="AN15" i="6"/>
  <c r="AA15" i="6"/>
  <c r="AO15" i="6"/>
  <c r="C15" i="6"/>
  <c r="AI17" i="6"/>
  <c r="AH17" i="6"/>
  <c r="AJ17" i="6"/>
  <c r="AK17" i="6"/>
  <c r="Z17" i="6"/>
  <c r="AN17" i="6"/>
  <c r="AA17" i="6"/>
  <c r="AO17" i="6"/>
  <c r="C17" i="6"/>
  <c r="Z19" i="6"/>
  <c r="AN19" i="6"/>
  <c r="AA19" i="6"/>
  <c r="AO19" i="6"/>
  <c r="AJ19" i="6"/>
  <c r="AK19" i="6"/>
  <c r="AH19" i="6"/>
  <c r="AI19" i="6"/>
  <c r="C19" i="6"/>
  <c r="AH21" i="6"/>
  <c r="AI21" i="6"/>
  <c r="AJ21" i="6"/>
  <c r="AK21" i="6"/>
  <c r="Z21" i="6"/>
  <c r="AN21" i="6"/>
  <c r="AA21" i="6"/>
  <c r="AO21" i="6"/>
  <c r="C21" i="6"/>
  <c r="AH23" i="6"/>
  <c r="AJ23" i="6"/>
  <c r="AK23" i="6"/>
  <c r="Z23" i="6"/>
  <c r="AN23" i="6"/>
  <c r="AI23" i="6"/>
  <c r="AA23" i="6"/>
  <c r="AO23" i="6"/>
  <c r="C23" i="6"/>
  <c r="Z25" i="6"/>
  <c r="AN25" i="6"/>
  <c r="AA25" i="6"/>
  <c r="AO25" i="6"/>
  <c r="AH25" i="6"/>
  <c r="AI25" i="6"/>
  <c r="AJ25" i="6"/>
  <c r="AK25" i="6"/>
  <c r="C25" i="6"/>
  <c r="AH27" i="6"/>
  <c r="AI27" i="6"/>
  <c r="AJ27" i="6"/>
  <c r="AK27" i="6"/>
  <c r="Z27" i="6"/>
  <c r="AN27" i="6"/>
  <c r="AA27" i="6"/>
  <c r="AO27" i="6"/>
  <c r="C27" i="6"/>
  <c r="AH29" i="6"/>
  <c r="AJ29" i="6"/>
  <c r="AK29" i="6"/>
  <c r="Z29" i="6"/>
  <c r="AN29" i="6"/>
  <c r="AA29" i="6"/>
  <c r="AO29" i="6"/>
  <c r="AI29" i="6"/>
  <c r="C29" i="6"/>
  <c r="Z31" i="6"/>
  <c r="AN31" i="6"/>
  <c r="AA31" i="6"/>
  <c r="AO31" i="6"/>
  <c r="AI31" i="6"/>
  <c r="AJ31" i="6"/>
  <c r="AH31" i="6"/>
  <c r="AK31" i="6"/>
  <c r="C31" i="6"/>
  <c r="AH33" i="6"/>
  <c r="AI33" i="6"/>
  <c r="AJ33" i="6"/>
  <c r="AK33" i="6"/>
  <c r="Z33" i="6"/>
  <c r="AN33" i="6"/>
  <c r="AA33" i="6"/>
  <c r="AO33" i="6"/>
  <c r="C33" i="6"/>
  <c r="AH35" i="6"/>
  <c r="AJ35" i="6"/>
  <c r="AK35" i="6"/>
  <c r="Z35" i="6"/>
  <c r="AN35" i="6"/>
  <c r="AA35" i="6"/>
  <c r="AO35" i="6"/>
  <c r="AI35" i="6"/>
  <c r="C35" i="6"/>
  <c r="Z37" i="6"/>
  <c r="AN37" i="6"/>
  <c r="AA37" i="6"/>
  <c r="AO37" i="6"/>
  <c r="AJ37" i="6"/>
  <c r="AK37" i="6"/>
  <c r="AH37" i="6"/>
  <c r="AI37" i="6"/>
  <c r="C37" i="6"/>
  <c r="AH39" i="6"/>
  <c r="AI39" i="6"/>
  <c r="AJ39" i="6"/>
  <c r="AK39" i="6"/>
  <c r="Z39" i="6"/>
  <c r="AN39" i="6"/>
  <c r="AA39" i="6"/>
  <c r="AO39" i="6"/>
  <c r="C39" i="6"/>
  <c r="AH41" i="6"/>
  <c r="AI41" i="6"/>
  <c r="AJ41" i="6"/>
  <c r="AK41" i="6"/>
  <c r="Z41" i="6"/>
  <c r="AN41" i="6"/>
  <c r="AA41" i="6"/>
  <c r="AO41" i="6"/>
  <c r="C41" i="6"/>
  <c r="Z43" i="6"/>
  <c r="AN43" i="6"/>
  <c r="AI43" i="6"/>
  <c r="AJ43" i="6"/>
  <c r="AO43" i="6"/>
  <c r="AK43" i="6"/>
  <c r="AA43" i="6"/>
  <c r="AH43" i="6"/>
  <c r="C43" i="6"/>
  <c r="AF38" i="6"/>
  <c r="AG38" i="6"/>
  <c r="AF7" i="6"/>
  <c r="AG7" i="6"/>
  <c r="AF11" i="6"/>
  <c r="AG11" i="6"/>
  <c r="AF17" i="6"/>
  <c r="AG17" i="6"/>
  <c r="AF29" i="6"/>
  <c r="AG29" i="6"/>
  <c r="AF41" i="6"/>
  <c r="AG41" i="6"/>
  <c r="AG8" i="6"/>
  <c r="AF8" i="6"/>
  <c r="AG14" i="6"/>
  <c r="AF14" i="6"/>
  <c r="AF18" i="6"/>
  <c r="AG18" i="6"/>
  <c r="AF22" i="6"/>
  <c r="AG22" i="6"/>
  <c r="AG30" i="6"/>
  <c r="AF30" i="6"/>
  <c r="AF36" i="6"/>
  <c r="AG36" i="6"/>
  <c r="AG5" i="6"/>
  <c r="AF5" i="6"/>
  <c r="AF9" i="6"/>
  <c r="AG9" i="6"/>
  <c r="AF15" i="6"/>
  <c r="AG15" i="6"/>
  <c r="AF19" i="6"/>
  <c r="AG19" i="6"/>
  <c r="AF21" i="6"/>
  <c r="AG21" i="6"/>
  <c r="AF23" i="6"/>
  <c r="AG23" i="6"/>
  <c r="AF25" i="6"/>
  <c r="AG25" i="6"/>
  <c r="AF31" i="6"/>
  <c r="AG31" i="6"/>
  <c r="AF33" i="6"/>
  <c r="AG33" i="6"/>
  <c r="AF35" i="6"/>
  <c r="AG35" i="6"/>
  <c r="AF37" i="6"/>
  <c r="AG37" i="6"/>
  <c r="AF39" i="6"/>
  <c r="AG39" i="6"/>
  <c r="AF43" i="6"/>
  <c r="AG43" i="6"/>
  <c r="AF24" i="6"/>
  <c r="AG24" i="6"/>
  <c r="AF27" i="6"/>
  <c r="AG27" i="6"/>
  <c r="Z6" i="6"/>
  <c r="AN6" i="6"/>
  <c r="AA6" i="6"/>
  <c r="AO6" i="6"/>
  <c r="AH6" i="6"/>
  <c r="AI6" i="6"/>
  <c r="AJ6" i="6"/>
  <c r="AK6" i="6"/>
  <c r="C6" i="6"/>
  <c r="AJ8" i="6"/>
  <c r="AK8" i="6"/>
  <c r="Z8" i="6"/>
  <c r="AN8" i="6"/>
  <c r="AA8" i="6"/>
  <c r="AH8" i="6"/>
  <c r="AI8" i="6"/>
  <c r="AO8" i="6"/>
  <c r="C8" i="6"/>
  <c r="AK10" i="6"/>
  <c r="AH10" i="6"/>
  <c r="AI10" i="6"/>
  <c r="AJ10" i="6"/>
  <c r="AA10" i="6"/>
  <c r="AO10" i="6"/>
  <c r="AN10" i="6"/>
  <c r="Z10" i="6"/>
  <c r="C10" i="6"/>
  <c r="Z12" i="6"/>
  <c r="AN12" i="6"/>
  <c r="AA12" i="6"/>
  <c r="AO12" i="6"/>
  <c r="AH12" i="6"/>
  <c r="AK12" i="6"/>
  <c r="AI12" i="6"/>
  <c r="AJ12" i="6"/>
  <c r="C12" i="6"/>
  <c r="AJ14" i="6"/>
  <c r="AK14" i="6"/>
  <c r="AO14" i="6"/>
  <c r="AA14" i="6"/>
  <c r="Z14" i="6"/>
  <c r="AN14" i="6"/>
  <c r="AH14" i="6"/>
  <c r="AI14" i="6"/>
  <c r="C14" i="6"/>
  <c r="AH16" i="6"/>
  <c r="AK16" i="6"/>
  <c r="AO16" i="6"/>
  <c r="AI16" i="6"/>
  <c r="AJ16" i="6"/>
  <c r="AA16" i="6"/>
  <c r="Z16" i="6"/>
  <c r="AN16" i="6"/>
  <c r="C16" i="6"/>
  <c r="Z18" i="6"/>
  <c r="AN18" i="6"/>
  <c r="AA18" i="6"/>
  <c r="AO18" i="6"/>
  <c r="AH18" i="6"/>
  <c r="AK18" i="6"/>
  <c r="AI18" i="6"/>
  <c r="AJ18" i="6"/>
  <c r="C18" i="6"/>
  <c r="AJ20" i="6"/>
  <c r="AK20" i="6"/>
  <c r="AA20" i="6"/>
  <c r="AO20" i="6"/>
  <c r="Z20" i="6"/>
  <c r="AN20" i="6"/>
  <c r="AH20" i="6"/>
  <c r="AI20" i="6"/>
  <c r="C20" i="6"/>
  <c r="AK22" i="6"/>
  <c r="AH22" i="6"/>
  <c r="AI22" i="6"/>
  <c r="AJ22" i="6"/>
  <c r="AO22" i="6"/>
  <c r="AA22" i="6"/>
  <c r="Z22" i="6"/>
  <c r="AN22" i="6"/>
  <c r="C22" i="6"/>
  <c r="Z24" i="6"/>
  <c r="AN24" i="6"/>
  <c r="AA24" i="6"/>
  <c r="AO24" i="6"/>
  <c r="AH24" i="6"/>
  <c r="AK24" i="6"/>
  <c r="AI24" i="6"/>
  <c r="AJ24" i="6"/>
  <c r="C24" i="6"/>
  <c r="AJ26" i="6"/>
  <c r="AK26" i="6"/>
  <c r="AA26" i="6"/>
  <c r="AO26" i="6"/>
  <c r="Z26" i="6"/>
  <c r="AN26" i="6"/>
  <c r="AH26" i="6"/>
  <c r="AI26" i="6"/>
  <c r="C26" i="6"/>
  <c r="AH28" i="6"/>
  <c r="AO28" i="6"/>
  <c r="AI28" i="6"/>
  <c r="AK28" i="6"/>
  <c r="AJ28" i="6"/>
  <c r="AN28" i="6"/>
  <c r="Z28" i="6"/>
  <c r="AA28" i="6"/>
  <c r="C28" i="6"/>
  <c r="Z30" i="6"/>
  <c r="AN30" i="6"/>
  <c r="AA30" i="6"/>
  <c r="AO30" i="6"/>
  <c r="AK30" i="6"/>
  <c r="AH30" i="6"/>
  <c r="AI30" i="6"/>
  <c r="AJ30" i="6"/>
  <c r="C30" i="6"/>
  <c r="AJ32" i="6"/>
  <c r="AK32" i="6"/>
  <c r="Z32" i="6"/>
  <c r="AN32" i="6"/>
  <c r="AA32" i="6"/>
  <c r="AH32" i="6"/>
  <c r="AO32" i="6"/>
  <c r="AI32" i="6"/>
  <c r="C32" i="6"/>
  <c r="AH34" i="6"/>
  <c r="AA34" i="6"/>
  <c r="AI34" i="6"/>
  <c r="AJ34" i="6"/>
  <c r="AO34" i="6"/>
  <c r="AK34" i="6"/>
  <c r="Z34" i="6"/>
  <c r="AN34" i="6"/>
  <c r="C34" i="6"/>
  <c r="Z36" i="6"/>
  <c r="AN36" i="6"/>
  <c r="AA36" i="6"/>
  <c r="AO36" i="6"/>
  <c r="AH36" i="6"/>
  <c r="AI36" i="6"/>
  <c r="AK36" i="6"/>
  <c r="AJ36" i="6"/>
  <c r="C36" i="6"/>
  <c r="AJ38" i="6"/>
  <c r="AK38" i="6"/>
  <c r="AO38" i="6"/>
  <c r="AA38" i="6"/>
  <c r="Z38" i="6"/>
  <c r="AN38" i="6"/>
  <c r="AH38" i="6"/>
  <c r="AI38" i="6"/>
  <c r="C38" i="6"/>
  <c r="AJ40" i="6"/>
  <c r="AA40" i="6"/>
  <c r="AH40" i="6"/>
  <c r="Z40" i="6"/>
  <c r="AI40" i="6"/>
  <c r="AO40" i="6"/>
  <c r="AK40" i="6"/>
  <c r="AN40" i="6"/>
  <c r="C40" i="6"/>
  <c r="Z42" i="6"/>
  <c r="AN42" i="6"/>
  <c r="AA42" i="6"/>
  <c r="AO42" i="6"/>
  <c r="AK42" i="6"/>
  <c r="AH42" i="6"/>
  <c r="AI42" i="6"/>
  <c r="AJ42" i="6"/>
  <c r="C42" i="6"/>
  <c r="AF13" i="6"/>
  <c r="AG13" i="6"/>
  <c r="AG4" i="6"/>
  <c r="AF4" i="6"/>
  <c r="AI4" i="6"/>
  <c r="AH4" i="6"/>
  <c r="AO4" i="6"/>
  <c r="AK4" i="6"/>
  <c r="AA4" i="6"/>
  <c r="AN4" i="6"/>
  <c r="AJ4" i="6"/>
  <c r="Z4" i="6"/>
  <c r="C4" i="6"/>
  <c r="AI5" i="6"/>
  <c r="Z5" i="6"/>
  <c r="AJ5" i="6"/>
  <c r="AN5" i="6"/>
  <c r="AA5" i="6"/>
  <c r="AK5" i="6"/>
  <c r="AO5" i="6"/>
  <c r="AH5" i="6"/>
  <c r="C5" i="6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" i="3"/>
  <c r="D5" i="3"/>
  <c r="F5" i="3"/>
  <c r="H5" i="3"/>
  <c r="J5" i="3"/>
  <c r="L5" i="3"/>
  <c r="D6" i="3"/>
  <c r="F6" i="3"/>
  <c r="H6" i="3"/>
  <c r="J6" i="3"/>
  <c r="L6" i="3"/>
  <c r="D7" i="3"/>
  <c r="F7" i="3"/>
  <c r="H7" i="3"/>
  <c r="J7" i="3"/>
  <c r="L7" i="3"/>
  <c r="D8" i="3"/>
  <c r="F8" i="3"/>
  <c r="H8" i="3"/>
  <c r="J8" i="3"/>
  <c r="L8" i="3"/>
  <c r="D9" i="3"/>
  <c r="F9" i="3"/>
  <c r="H9" i="3"/>
  <c r="J9" i="3"/>
  <c r="L9" i="3"/>
  <c r="D10" i="3"/>
  <c r="F10" i="3"/>
  <c r="H10" i="3"/>
  <c r="J10" i="3"/>
  <c r="L10" i="3"/>
  <c r="D11" i="3"/>
  <c r="F11" i="3"/>
  <c r="H11" i="3"/>
  <c r="J11" i="3"/>
  <c r="L11" i="3"/>
  <c r="D12" i="3"/>
  <c r="F12" i="3"/>
  <c r="H12" i="3"/>
  <c r="J12" i="3"/>
  <c r="L12" i="3"/>
  <c r="D13" i="3"/>
  <c r="F13" i="3"/>
  <c r="H13" i="3"/>
  <c r="J13" i="3"/>
  <c r="L13" i="3"/>
  <c r="D14" i="3"/>
  <c r="F14" i="3"/>
  <c r="H14" i="3"/>
  <c r="J14" i="3"/>
  <c r="L14" i="3"/>
  <c r="D15" i="3"/>
  <c r="F15" i="3"/>
  <c r="H15" i="3"/>
  <c r="J15" i="3"/>
  <c r="L15" i="3"/>
  <c r="D16" i="3"/>
  <c r="F16" i="3"/>
  <c r="H16" i="3"/>
  <c r="J16" i="3"/>
  <c r="L16" i="3"/>
  <c r="D17" i="3"/>
  <c r="F17" i="3"/>
  <c r="H17" i="3"/>
  <c r="J17" i="3"/>
  <c r="L17" i="3"/>
  <c r="D18" i="3"/>
  <c r="F18" i="3"/>
  <c r="H18" i="3"/>
  <c r="J18" i="3"/>
  <c r="L18" i="3"/>
  <c r="D19" i="3"/>
  <c r="F19" i="3"/>
  <c r="H19" i="3"/>
  <c r="J19" i="3"/>
  <c r="L19" i="3"/>
  <c r="D20" i="3"/>
  <c r="F20" i="3"/>
  <c r="H20" i="3"/>
  <c r="J20" i="3"/>
  <c r="L20" i="3"/>
  <c r="D21" i="3"/>
  <c r="F21" i="3"/>
  <c r="H21" i="3"/>
  <c r="J21" i="3"/>
  <c r="L21" i="3"/>
  <c r="D22" i="3"/>
  <c r="F22" i="3"/>
  <c r="H22" i="3"/>
  <c r="J22" i="3"/>
  <c r="L22" i="3"/>
  <c r="D23" i="3"/>
  <c r="F23" i="3"/>
  <c r="H23" i="3"/>
  <c r="J23" i="3"/>
  <c r="L23" i="3"/>
  <c r="D24" i="3"/>
  <c r="F24" i="3"/>
  <c r="H24" i="3"/>
  <c r="J24" i="3"/>
  <c r="L24" i="3"/>
  <c r="D25" i="3"/>
  <c r="F25" i="3"/>
  <c r="H25" i="3"/>
  <c r="J25" i="3"/>
  <c r="L25" i="3"/>
  <c r="D26" i="3"/>
  <c r="F26" i="3"/>
  <c r="H26" i="3"/>
  <c r="J26" i="3"/>
  <c r="L26" i="3"/>
  <c r="D27" i="3"/>
  <c r="F27" i="3"/>
  <c r="H27" i="3"/>
  <c r="J27" i="3"/>
  <c r="L27" i="3"/>
  <c r="D28" i="3"/>
  <c r="F28" i="3"/>
  <c r="H28" i="3"/>
  <c r="J28" i="3"/>
  <c r="L28" i="3"/>
  <c r="D29" i="3"/>
  <c r="F29" i="3"/>
  <c r="H29" i="3"/>
  <c r="J29" i="3"/>
  <c r="L29" i="3"/>
  <c r="D30" i="3"/>
  <c r="F30" i="3"/>
  <c r="H30" i="3"/>
  <c r="J30" i="3"/>
  <c r="L30" i="3"/>
  <c r="D31" i="3"/>
  <c r="F31" i="3"/>
  <c r="H31" i="3"/>
  <c r="J31" i="3"/>
  <c r="L31" i="3"/>
  <c r="D32" i="3"/>
  <c r="F32" i="3"/>
  <c r="H32" i="3"/>
  <c r="J32" i="3"/>
  <c r="L32" i="3"/>
  <c r="D33" i="3"/>
  <c r="F33" i="3"/>
  <c r="H33" i="3"/>
  <c r="J33" i="3"/>
  <c r="L33" i="3"/>
  <c r="D34" i="3"/>
  <c r="F34" i="3"/>
  <c r="H34" i="3"/>
  <c r="J34" i="3"/>
  <c r="L34" i="3"/>
  <c r="D35" i="3"/>
  <c r="F35" i="3"/>
  <c r="H35" i="3"/>
  <c r="J35" i="3"/>
  <c r="L35" i="3"/>
  <c r="D36" i="3"/>
  <c r="F36" i="3"/>
  <c r="H36" i="3"/>
  <c r="J36" i="3"/>
  <c r="L36" i="3"/>
  <c r="D37" i="3"/>
  <c r="F37" i="3"/>
  <c r="H37" i="3"/>
  <c r="J37" i="3"/>
  <c r="L37" i="3"/>
  <c r="D38" i="3"/>
  <c r="F38" i="3"/>
  <c r="H38" i="3"/>
  <c r="J38" i="3"/>
  <c r="L38" i="3"/>
  <c r="D39" i="3"/>
  <c r="F39" i="3"/>
  <c r="H39" i="3"/>
  <c r="J39" i="3"/>
  <c r="L39" i="3"/>
  <c r="D40" i="3"/>
  <c r="F40" i="3"/>
  <c r="H40" i="3"/>
  <c r="J40" i="3"/>
  <c r="L40" i="3"/>
  <c r="D41" i="3"/>
  <c r="F41" i="3"/>
  <c r="H41" i="3"/>
  <c r="J41" i="3"/>
  <c r="L41" i="3"/>
  <c r="D42" i="3"/>
  <c r="F42" i="3"/>
  <c r="H42" i="3"/>
  <c r="J42" i="3"/>
  <c r="L42" i="3"/>
  <c r="D43" i="3"/>
  <c r="F43" i="3"/>
  <c r="H43" i="3"/>
  <c r="J43" i="3"/>
  <c r="L43" i="3"/>
  <c r="Z43" i="3" l="1"/>
  <c r="P43" i="1" s="1"/>
  <c r="C43" i="1" s="1"/>
  <c r="AA43" i="3"/>
  <c r="AD43" i="3"/>
  <c r="R43" i="1" s="1"/>
  <c r="E43" i="1" s="1"/>
  <c r="AE43" i="3"/>
  <c r="AG43" i="3"/>
  <c r="AI43" i="3"/>
  <c r="AF43" i="3"/>
  <c r="S43" i="1" s="1"/>
  <c r="F43" i="1" s="1"/>
  <c r="AH43" i="3"/>
  <c r="T43" i="1" s="1"/>
  <c r="G43" i="1" s="1"/>
  <c r="AO40" i="3"/>
  <c r="AN40" i="3"/>
  <c r="W40" i="1" s="1"/>
  <c r="J40" i="1" s="1"/>
  <c r="AJ38" i="3"/>
  <c r="AK38" i="3"/>
  <c r="AM35" i="3"/>
  <c r="AL35" i="3"/>
  <c r="AE31" i="3"/>
  <c r="AF31" i="3"/>
  <c r="S31" i="1" s="1"/>
  <c r="F31" i="1" s="1"/>
  <c r="AG31" i="3"/>
  <c r="AH31" i="3"/>
  <c r="AI31" i="3"/>
  <c r="AA31" i="3"/>
  <c r="Z31" i="3"/>
  <c r="AD31" i="3"/>
  <c r="R31" i="1" s="1"/>
  <c r="E31" i="1" s="1"/>
  <c r="C31" i="3"/>
  <c r="AN28" i="3"/>
  <c r="W28" i="1" s="1"/>
  <c r="J28" i="1" s="1"/>
  <c r="AO28" i="3"/>
  <c r="AJ26" i="3"/>
  <c r="AK26" i="3"/>
  <c r="AL23" i="3"/>
  <c r="V23" i="1" s="1"/>
  <c r="I23" i="1" s="1"/>
  <c r="AM23" i="3"/>
  <c r="AE19" i="3"/>
  <c r="AF19" i="3"/>
  <c r="S19" i="1" s="1"/>
  <c r="F19" i="1" s="1"/>
  <c r="AG19" i="3"/>
  <c r="AH19" i="3"/>
  <c r="AI19" i="3"/>
  <c r="AA19" i="3"/>
  <c r="Z19" i="3"/>
  <c r="P19" i="1" s="1"/>
  <c r="C19" i="1" s="1"/>
  <c r="AD19" i="3"/>
  <c r="R19" i="1" s="1"/>
  <c r="E19" i="1" s="1"/>
  <c r="C19" i="3"/>
  <c r="AN16" i="3"/>
  <c r="AO16" i="3"/>
  <c r="AJ14" i="3"/>
  <c r="AK14" i="3"/>
  <c r="AL11" i="3"/>
  <c r="V11" i="1" s="1"/>
  <c r="I11" i="1" s="1"/>
  <c r="AM11" i="3"/>
  <c r="AE7" i="3"/>
  <c r="AF7" i="3"/>
  <c r="AG7" i="3"/>
  <c r="AH7" i="3"/>
  <c r="T7" i="1" s="1"/>
  <c r="G7" i="1" s="1"/>
  <c r="AI7" i="3"/>
  <c r="AA7" i="3"/>
  <c r="Z7" i="3"/>
  <c r="P7" i="1" s="1"/>
  <c r="C7" i="1" s="1"/>
  <c r="AD7" i="3"/>
  <c r="C7" i="3"/>
  <c r="AK43" i="3"/>
  <c r="AJ43" i="3"/>
  <c r="U43" i="1" s="1"/>
  <c r="H43" i="1" s="1"/>
  <c r="AL28" i="3"/>
  <c r="AM28" i="3"/>
  <c r="AK19" i="3"/>
  <c r="AJ19" i="3"/>
  <c r="U19" i="1" s="1"/>
  <c r="H19" i="1" s="1"/>
  <c r="AM42" i="3"/>
  <c r="AL42" i="3"/>
  <c r="AI38" i="3"/>
  <c r="AA38" i="3"/>
  <c r="AE38" i="3"/>
  <c r="AG38" i="3"/>
  <c r="Z38" i="3"/>
  <c r="AD38" i="3"/>
  <c r="R38" i="1" s="1"/>
  <c r="E38" i="1" s="1"/>
  <c r="AH38" i="3"/>
  <c r="T38" i="1" s="1"/>
  <c r="G38" i="1" s="1"/>
  <c r="AF38" i="3"/>
  <c r="S38" i="1" s="1"/>
  <c r="F38" i="1" s="1"/>
  <c r="C38" i="3"/>
  <c r="AO35" i="3"/>
  <c r="AN35" i="3"/>
  <c r="W35" i="1" s="1"/>
  <c r="J35" i="1" s="1"/>
  <c r="AM30" i="3"/>
  <c r="AL30" i="3"/>
  <c r="AA26" i="3"/>
  <c r="AD26" i="3"/>
  <c r="R26" i="1" s="1"/>
  <c r="E26" i="1" s="1"/>
  <c r="AE26" i="3"/>
  <c r="AF26" i="3"/>
  <c r="AG26" i="3"/>
  <c r="AI26" i="3"/>
  <c r="AH26" i="3"/>
  <c r="Z26" i="3"/>
  <c r="P26" i="1" s="1"/>
  <c r="C26" i="1" s="1"/>
  <c r="C26" i="3"/>
  <c r="AO23" i="3"/>
  <c r="AN23" i="3"/>
  <c r="AK21" i="3"/>
  <c r="AJ21" i="3"/>
  <c r="U21" i="1" s="1"/>
  <c r="H21" i="1" s="1"/>
  <c r="AM18" i="3"/>
  <c r="AL18" i="3"/>
  <c r="AA14" i="3"/>
  <c r="AD14" i="3"/>
  <c r="R14" i="1" s="1"/>
  <c r="E14" i="1" s="1"/>
  <c r="AE14" i="3"/>
  <c r="AF14" i="3"/>
  <c r="AG14" i="3"/>
  <c r="AI14" i="3"/>
  <c r="AH14" i="3"/>
  <c r="T14" i="1" s="1"/>
  <c r="G14" i="1" s="1"/>
  <c r="Z14" i="3"/>
  <c r="P14" i="1" s="1"/>
  <c r="C14" i="1" s="1"/>
  <c r="C14" i="3"/>
  <c r="AO11" i="3"/>
  <c r="AN11" i="3"/>
  <c r="W11" i="1" s="1"/>
  <c r="J11" i="1" s="1"/>
  <c r="AK9" i="3"/>
  <c r="AJ9" i="3"/>
  <c r="U9" i="1" s="1"/>
  <c r="H9" i="1" s="1"/>
  <c r="AM6" i="3"/>
  <c r="AL6" i="3"/>
  <c r="AO42" i="3"/>
  <c r="AN42" i="3"/>
  <c r="W42" i="1" s="1"/>
  <c r="J42" i="1" s="1"/>
  <c r="AK40" i="3"/>
  <c r="AJ40" i="3"/>
  <c r="U40" i="1" s="1"/>
  <c r="H40" i="1" s="1"/>
  <c r="AL37" i="3"/>
  <c r="V37" i="1" s="1"/>
  <c r="I37" i="1" s="1"/>
  <c r="AM37" i="3"/>
  <c r="Z33" i="3"/>
  <c r="AA33" i="3"/>
  <c r="AF33" i="3"/>
  <c r="AG33" i="3"/>
  <c r="AI33" i="3"/>
  <c r="AH33" i="3"/>
  <c r="AN30" i="3"/>
  <c r="AO30" i="3"/>
  <c r="AK28" i="3"/>
  <c r="AJ28" i="3"/>
  <c r="U28" i="1" s="1"/>
  <c r="H28" i="1" s="1"/>
  <c r="AL25" i="3"/>
  <c r="V25" i="1" s="1"/>
  <c r="I25" i="1" s="1"/>
  <c r="AM25" i="3"/>
  <c r="Z21" i="3"/>
  <c r="AA21" i="3"/>
  <c r="AD21" i="3"/>
  <c r="AE21" i="3"/>
  <c r="AG21" i="3"/>
  <c r="AH21" i="3"/>
  <c r="AI21" i="3"/>
  <c r="AF21" i="3"/>
  <c r="S21" i="1" s="1"/>
  <c r="F21" i="1" s="1"/>
  <c r="C21" i="3"/>
  <c r="AN18" i="3"/>
  <c r="W18" i="1" s="1"/>
  <c r="J18" i="1" s="1"/>
  <c r="AO18" i="3"/>
  <c r="AK16" i="3"/>
  <c r="AJ16" i="3"/>
  <c r="U16" i="1" s="1"/>
  <c r="H16" i="1" s="1"/>
  <c r="AL13" i="3"/>
  <c r="V13" i="1" s="1"/>
  <c r="I13" i="1" s="1"/>
  <c r="AM13" i="3"/>
  <c r="Z9" i="3"/>
  <c r="AA9" i="3"/>
  <c r="AD9" i="3"/>
  <c r="AE9" i="3"/>
  <c r="AG9" i="3"/>
  <c r="AH9" i="3"/>
  <c r="AI9" i="3"/>
  <c r="AF9" i="3"/>
  <c r="C9" i="3"/>
  <c r="AN6" i="3"/>
  <c r="AO6" i="3"/>
  <c r="Z36" i="3"/>
  <c r="AA36" i="3"/>
  <c r="AD36" i="3"/>
  <c r="R36" i="1" s="1"/>
  <c r="E36" i="1" s="1"/>
  <c r="AE36" i="3"/>
  <c r="AG36" i="3"/>
  <c r="AH36" i="3"/>
  <c r="AI36" i="3"/>
  <c r="AF36" i="3"/>
  <c r="S36" i="1" s="1"/>
  <c r="F36" i="1" s="1"/>
  <c r="C36" i="3"/>
  <c r="AG24" i="3"/>
  <c r="AH24" i="3"/>
  <c r="AI24" i="3"/>
  <c r="Z24" i="3"/>
  <c r="AA24" i="3"/>
  <c r="AE24" i="3"/>
  <c r="AD24" i="3"/>
  <c r="AF24" i="3"/>
  <c r="S24" i="1" s="1"/>
  <c r="F24" i="1" s="1"/>
  <c r="C24" i="3"/>
  <c r="AN9" i="3"/>
  <c r="AO9" i="3"/>
  <c r="AM32" i="3"/>
  <c r="AL32" i="3"/>
  <c r="Z28" i="3"/>
  <c r="AA28" i="3"/>
  <c r="AE28" i="3"/>
  <c r="AF28" i="3"/>
  <c r="AG28" i="3"/>
  <c r="AI28" i="3"/>
  <c r="AD28" i="3"/>
  <c r="R28" i="1" s="1"/>
  <c r="E28" i="1" s="1"/>
  <c r="AH28" i="3"/>
  <c r="T28" i="1" s="1"/>
  <c r="G28" i="1" s="1"/>
  <c r="C28" i="3"/>
  <c r="AJ23" i="3"/>
  <c r="U23" i="1" s="1"/>
  <c r="H23" i="1" s="1"/>
  <c r="AK23" i="3"/>
  <c r="AO13" i="3"/>
  <c r="AN13" i="3"/>
  <c r="W13" i="1" s="1"/>
  <c r="J13" i="1" s="1"/>
  <c r="AJ11" i="3"/>
  <c r="U11" i="1" s="1"/>
  <c r="H11" i="1" s="1"/>
  <c r="AK11" i="3"/>
  <c r="AM8" i="3"/>
  <c r="AL8" i="3"/>
  <c r="AO25" i="3"/>
  <c r="AN25" i="3"/>
  <c r="AM20" i="3"/>
  <c r="AL20" i="3"/>
  <c r="V20" i="1" s="1"/>
  <c r="I20" i="1" s="1"/>
  <c r="Z16" i="3"/>
  <c r="P16" i="1" s="1"/>
  <c r="C16" i="1" s="1"/>
  <c r="AA16" i="3"/>
  <c r="AE16" i="3"/>
  <c r="AF16" i="3"/>
  <c r="AG16" i="3"/>
  <c r="AI16" i="3"/>
  <c r="AD16" i="3"/>
  <c r="R16" i="1" s="1"/>
  <c r="E16" i="1" s="1"/>
  <c r="AH16" i="3"/>
  <c r="T16" i="1" s="1"/>
  <c r="G16" i="1" s="1"/>
  <c r="C16" i="3"/>
  <c r="AK42" i="3"/>
  <c r="AJ42" i="3"/>
  <c r="U42" i="1" s="1"/>
  <c r="H42" i="1" s="1"/>
  <c r="AM39" i="3"/>
  <c r="AL39" i="3"/>
  <c r="V39" i="1" s="1"/>
  <c r="I39" i="1" s="1"/>
  <c r="AA35" i="3"/>
  <c r="AD35" i="3"/>
  <c r="AE35" i="3"/>
  <c r="AF35" i="3"/>
  <c r="S35" i="1" s="1"/>
  <c r="F35" i="1" s="1"/>
  <c r="AG35" i="3"/>
  <c r="AI35" i="3"/>
  <c r="AH35" i="3"/>
  <c r="Z35" i="3"/>
  <c r="C35" i="3"/>
  <c r="AO32" i="3"/>
  <c r="AN32" i="3"/>
  <c r="W32" i="1" s="1"/>
  <c r="J32" i="1" s="1"/>
  <c r="AJ30" i="3"/>
  <c r="U30" i="1" s="1"/>
  <c r="H30" i="1" s="1"/>
  <c r="AK30" i="3"/>
  <c r="AM27" i="3"/>
  <c r="AL27" i="3"/>
  <c r="V27" i="1" s="1"/>
  <c r="I27" i="1" s="1"/>
  <c r="AI23" i="3"/>
  <c r="AA23" i="3"/>
  <c r="AD23" i="3"/>
  <c r="AE23" i="3"/>
  <c r="AG23" i="3"/>
  <c r="Z23" i="3"/>
  <c r="P23" i="1" s="1"/>
  <c r="C23" i="1" s="1"/>
  <c r="AF23" i="3"/>
  <c r="S23" i="1" s="1"/>
  <c r="F23" i="1" s="1"/>
  <c r="AH23" i="3"/>
  <c r="T23" i="1" s="1"/>
  <c r="G23" i="1" s="1"/>
  <c r="C23" i="3"/>
  <c r="AO20" i="3"/>
  <c r="AN20" i="3"/>
  <c r="AJ18" i="3"/>
  <c r="AK18" i="3"/>
  <c r="AM15" i="3"/>
  <c r="AL15" i="3"/>
  <c r="V15" i="1" s="1"/>
  <c r="I15" i="1" s="1"/>
  <c r="AI11" i="3"/>
  <c r="AA11" i="3"/>
  <c r="AD11" i="3"/>
  <c r="AE11" i="3"/>
  <c r="AG11" i="3"/>
  <c r="Z11" i="3"/>
  <c r="P11" i="1" s="1"/>
  <c r="C11" i="1" s="1"/>
  <c r="AH11" i="3"/>
  <c r="AF11" i="3"/>
  <c r="C11" i="3"/>
  <c r="AO8" i="3"/>
  <c r="AN8" i="3"/>
  <c r="AJ6" i="3"/>
  <c r="AK6" i="3"/>
  <c r="AK31" i="3"/>
  <c r="AJ31" i="3"/>
  <c r="U31" i="1" s="1"/>
  <c r="H31" i="1" s="1"/>
  <c r="AN27" i="3"/>
  <c r="AO27" i="3"/>
  <c r="AN15" i="3"/>
  <c r="W15" i="1" s="1"/>
  <c r="J15" i="1" s="1"/>
  <c r="AO15" i="3"/>
  <c r="AL10" i="3"/>
  <c r="AM10" i="3"/>
  <c r="AG12" i="3"/>
  <c r="AH12" i="3"/>
  <c r="AI12" i="3"/>
  <c r="Z12" i="3"/>
  <c r="P12" i="1" s="1"/>
  <c r="C12" i="1" s="1"/>
  <c r="AA12" i="3"/>
  <c r="AE12" i="3"/>
  <c r="AD12" i="3"/>
  <c r="AF12" i="3"/>
  <c r="S12" i="1" s="1"/>
  <c r="F12" i="1" s="1"/>
  <c r="C12" i="3"/>
  <c r="AE40" i="3"/>
  <c r="AF40" i="3"/>
  <c r="AG40" i="3"/>
  <c r="AH40" i="3"/>
  <c r="T40" i="1" s="1"/>
  <c r="G40" i="1" s="1"/>
  <c r="AI40" i="3"/>
  <c r="AA40" i="3"/>
  <c r="Z40" i="3"/>
  <c r="P40" i="1" s="1"/>
  <c r="C40" i="1" s="1"/>
  <c r="AD40" i="3"/>
  <c r="C40" i="3"/>
  <c r="AL34" i="3"/>
  <c r="AM34" i="3"/>
  <c r="AL22" i="3"/>
  <c r="V22" i="1" s="1"/>
  <c r="I22" i="1" s="1"/>
  <c r="AM22" i="3"/>
  <c r="AK13" i="3"/>
  <c r="AJ13" i="3"/>
  <c r="U13" i="1" s="1"/>
  <c r="H13" i="1" s="1"/>
  <c r="Z37" i="3"/>
  <c r="P37" i="1" s="1"/>
  <c r="C37" i="1" s="1"/>
  <c r="AA37" i="3"/>
  <c r="AE37" i="3"/>
  <c r="AF37" i="3"/>
  <c r="S37" i="1" s="1"/>
  <c r="F37" i="1" s="1"/>
  <c r="AG37" i="3"/>
  <c r="AI37" i="3"/>
  <c r="AD37" i="3"/>
  <c r="R37" i="1" s="1"/>
  <c r="E37" i="1" s="1"/>
  <c r="AH37" i="3"/>
  <c r="T37" i="1" s="1"/>
  <c r="G37" i="1" s="1"/>
  <c r="C37" i="3"/>
  <c r="AO34" i="3"/>
  <c r="AN34" i="3"/>
  <c r="AJ32" i="3"/>
  <c r="AK32" i="3"/>
  <c r="AL29" i="3"/>
  <c r="AM29" i="3"/>
  <c r="AE25" i="3"/>
  <c r="AF25" i="3"/>
  <c r="AG25" i="3"/>
  <c r="AH25" i="3"/>
  <c r="AI25" i="3"/>
  <c r="AA25" i="3"/>
  <c r="AD25" i="3"/>
  <c r="Z25" i="3"/>
  <c r="C25" i="3"/>
  <c r="AN22" i="3"/>
  <c r="W22" i="1" s="1"/>
  <c r="J22" i="1" s="1"/>
  <c r="AO22" i="3"/>
  <c r="AJ20" i="3"/>
  <c r="AK20" i="3"/>
  <c r="AL17" i="3"/>
  <c r="AM17" i="3"/>
  <c r="AE13" i="3"/>
  <c r="AF13" i="3"/>
  <c r="AG13" i="3"/>
  <c r="AH13" i="3"/>
  <c r="T13" i="1" s="1"/>
  <c r="G13" i="1" s="1"/>
  <c r="AI13" i="3"/>
  <c r="AA13" i="3"/>
  <c r="Z13" i="3"/>
  <c r="AD13" i="3"/>
  <c r="C13" i="3"/>
  <c r="AN10" i="3"/>
  <c r="W10" i="1" s="1"/>
  <c r="J10" i="1" s="1"/>
  <c r="AO10" i="3"/>
  <c r="AJ8" i="3"/>
  <c r="AK8" i="3"/>
  <c r="AL5" i="3"/>
  <c r="AM5" i="3"/>
  <c r="AM40" i="3"/>
  <c r="AL40" i="3"/>
  <c r="AL16" i="3"/>
  <c r="AM16" i="3"/>
  <c r="AN37" i="3"/>
  <c r="AO37" i="3"/>
  <c r="AG18" i="3"/>
  <c r="AH18" i="3"/>
  <c r="AI18" i="3"/>
  <c r="Z18" i="3"/>
  <c r="AA18" i="3"/>
  <c r="AE18" i="3"/>
  <c r="AF18" i="3"/>
  <c r="AD18" i="3"/>
  <c r="C18" i="3"/>
  <c r="AG6" i="3"/>
  <c r="AH6" i="3"/>
  <c r="AI6" i="3"/>
  <c r="Z6" i="3"/>
  <c r="P6" i="1" s="1"/>
  <c r="C6" i="1" s="1"/>
  <c r="AA6" i="3"/>
  <c r="AE6" i="3"/>
  <c r="AD6" i="3"/>
  <c r="AF6" i="3"/>
  <c r="S6" i="1" s="1"/>
  <c r="F6" i="1" s="1"/>
  <c r="C6" i="3"/>
  <c r="AM41" i="3"/>
  <c r="AL41" i="3"/>
  <c r="AO41" i="3"/>
  <c r="AN41" i="3"/>
  <c r="AJ39" i="3"/>
  <c r="AK39" i="3"/>
  <c r="AM36" i="3"/>
  <c r="AL36" i="3"/>
  <c r="AA32" i="3"/>
  <c r="AD32" i="3"/>
  <c r="AE32" i="3"/>
  <c r="AF32" i="3"/>
  <c r="AG32" i="3"/>
  <c r="AI32" i="3"/>
  <c r="Z32" i="3"/>
  <c r="AH32" i="3"/>
  <c r="T32" i="1" s="1"/>
  <c r="G32" i="1" s="1"/>
  <c r="C32" i="3"/>
  <c r="AO29" i="3"/>
  <c r="AN29" i="3"/>
  <c r="W29" i="1" s="1"/>
  <c r="J29" i="1" s="1"/>
  <c r="AK27" i="3"/>
  <c r="AJ27" i="3"/>
  <c r="U27" i="1" s="1"/>
  <c r="H27" i="1" s="1"/>
  <c r="AM24" i="3"/>
  <c r="AL24" i="3"/>
  <c r="V24" i="1" s="1"/>
  <c r="I24" i="1" s="1"/>
  <c r="AA20" i="3"/>
  <c r="AD20" i="3"/>
  <c r="R20" i="1" s="1"/>
  <c r="E20" i="1" s="1"/>
  <c r="AE20" i="3"/>
  <c r="AF20" i="3"/>
  <c r="AG20" i="3"/>
  <c r="AI20" i="3"/>
  <c r="Z20" i="3"/>
  <c r="AH20" i="3"/>
  <c r="T20" i="1" s="1"/>
  <c r="G20" i="1" s="1"/>
  <c r="C20" i="3"/>
  <c r="AO17" i="3"/>
  <c r="AN17" i="3"/>
  <c r="W17" i="1" s="1"/>
  <c r="J17" i="1" s="1"/>
  <c r="AK15" i="3"/>
  <c r="AJ15" i="3"/>
  <c r="U15" i="1" s="1"/>
  <c r="H15" i="1" s="1"/>
  <c r="AM12" i="3"/>
  <c r="AL12" i="3"/>
  <c r="AA8" i="3"/>
  <c r="AD8" i="3"/>
  <c r="R8" i="1" s="1"/>
  <c r="E8" i="1" s="1"/>
  <c r="AE8" i="3"/>
  <c r="AF8" i="3"/>
  <c r="AG8" i="3"/>
  <c r="AI8" i="3"/>
  <c r="Z8" i="3"/>
  <c r="P8" i="1" s="1"/>
  <c r="C8" i="1" s="1"/>
  <c r="AH8" i="3"/>
  <c r="T8" i="1" s="1"/>
  <c r="G8" i="1" s="1"/>
  <c r="C8" i="3"/>
  <c r="AO5" i="3"/>
  <c r="AN5" i="3"/>
  <c r="Z42" i="3"/>
  <c r="AA42" i="3"/>
  <c r="AD42" i="3"/>
  <c r="R42" i="1" s="1"/>
  <c r="E42" i="1" s="1"/>
  <c r="AE42" i="3"/>
  <c r="AF42" i="3"/>
  <c r="AG42" i="3"/>
  <c r="AI42" i="3"/>
  <c r="AH42" i="3"/>
  <c r="T42" i="1" s="1"/>
  <c r="G42" i="1" s="1"/>
  <c r="C42" i="3"/>
  <c r="AK25" i="3"/>
  <c r="AJ25" i="3"/>
  <c r="U25" i="1" s="1"/>
  <c r="H25" i="1" s="1"/>
  <c r="AK34" i="3"/>
  <c r="AJ34" i="3"/>
  <c r="AK22" i="3"/>
  <c r="AJ22" i="3"/>
  <c r="U22" i="1" s="1"/>
  <c r="H22" i="1" s="1"/>
  <c r="AL19" i="3"/>
  <c r="AM19" i="3"/>
  <c r="Z15" i="3"/>
  <c r="P15" i="1" s="1"/>
  <c r="C15" i="1" s="1"/>
  <c r="AA15" i="3"/>
  <c r="AD15" i="3"/>
  <c r="AE15" i="3"/>
  <c r="AG15" i="3"/>
  <c r="AH15" i="3"/>
  <c r="AI15" i="3"/>
  <c r="AF15" i="3"/>
  <c r="C15" i="3"/>
  <c r="AN12" i="3"/>
  <c r="W12" i="1" s="1"/>
  <c r="J12" i="1" s="1"/>
  <c r="AO12" i="3"/>
  <c r="AK10" i="3"/>
  <c r="AJ10" i="3"/>
  <c r="U10" i="1" s="1"/>
  <c r="H10" i="1" s="1"/>
  <c r="AL7" i="3"/>
  <c r="AM7" i="3"/>
  <c r="AN21" i="3"/>
  <c r="AO21" i="3"/>
  <c r="AJ35" i="3"/>
  <c r="U35" i="1" s="1"/>
  <c r="H35" i="1" s="1"/>
  <c r="AK35" i="3"/>
  <c r="AO39" i="3"/>
  <c r="AN39" i="3"/>
  <c r="W39" i="1" s="1"/>
  <c r="J39" i="1" s="1"/>
  <c r="AG30" i="3"/>
  <c r="AH30" i="3"/>
  <c r="AI30" i="3"/>
  <c r="Z30" i="3"/>
  <c r="AA30" i="3"/>
  <c r="AE30" i="3"/>
  <c r="AD30" i="3"/>
  <c r="R30" i="1" s="1"/>
  <c r="E30" i="1" s="1"/>
  <c r="AF30" i="3"/>
  <c r="S30" i="1" s="1"/>
  <c r="F30" i="1" s="1"/>
  <c r="C30" i="3"/>
  <c r="AM43" i="3"/>
  <c r="AL43" i="3"/>
  <c r="AN36" i="3"/>
  <c r="AO36" i="3"/>
  <c r="Z27" i="3"/>
  <c r="AA27" i="3"/>
  <c r="AD27" i="3"/>
  <c r="AE27" i="3"/>
  <c r="AG27" i="3"/>
  <c r="AH27" i="3"/>
  <c r="AI27" i="3"/>
  <c r="AF27" i="3"/>
  <c r="S27" i="1" s="1"/>
  <c r="F27" i="1" s="1"/>
  <c r="C27" i="3"/>
  <c r="AJ41" i="3"/>
  <c r="AK41" i="3"/>
  <c r="AE34" i="3"/>
  <c r="AF34" i="3"/>
  <c r="AG34" i="3"/>
  <c r="AH34" i="3"/>
  <c r="AI34" i="3"/>
  <c r="AA34" i="3"/>
  <c r="Z34" i="3"/>
  <c r="P34" i="1" s="1"/>
  <c r="C34" i="1" s="1"/>
  <c r="AD34" i="3"/>
  <c r="R34" i="1" s="1"/>
  <c r="E34" i="1" s="1"/>
  <c r="C34" i="3"/>
  <c r="AJ29" i="3"/>
  <c r="AK29" i="3"/>
  <c r="AM26" i="3"/>
  <c r="AL26" i="3"/>
  <c r="Z22" i="3"/>
  <c r="AA22" i="3"/>
  <c r="AE22" i="3"/>
  <c r="AF22" i="3"/>
  <c r="AG22" i="3"/>
  <c r="AI22" i="3"/>
  <c r="AH22" i="3"/>
  <c r="T22" i="1" s="1"/>
  <c r="G22" i="1" s="1"/>
  <c r="AD22" i="3"/>
  <c r="R22" i="1" s="1"/>
  <c r="E22" i="1" s="1"/>
  <c r="C22" i="3"/>
  <c r="AO19" i="3"/>
  <c r="AN19" i="3"/>
  <c r="W19" i="1" s="1"/>
  <c r="J19" i="1" s="1"/>
  <c r="AJ17" i="3"/>
  <c r="AK17" i="3"/>
  <c r="AM14" i="3"/>
  <c r="AL14" i="3"/>
  <c r="Z10" i="3"/>
  <c r="AA10" i="3"/>
  <c r="AE10" i="3"/>
  <c r="AF10" i="3"/>
  <c r="AG10" i="3"/>
  <c r="AI10" i="3"/>
  <c r="AD10" i="3"/>
  <c r="AH10" i="3"/>
  <c r="C10" i="3"/>
  <c r="AO7" i="3"/>
  <c r="AN7" i="3"/>
  <c r="W7" i="1" s="1"/>
  <c r="J7" i="1" s="1"/>
  <c r="AJ5" i="3"/>
  <c r="AK5" i="3"/>
  <c r="AN33" i="3"/>
  <c r="AO33" i="3"/>
  <c r="AK7" i="3"/>
  <c r="AJ7" i="3"/>
  <c r="U7" i="1" s="1"/>
  <c r="H7" i="1" s="1"/>
  <c r="AK37" i="3"/>
  <c r="AJ37" i="3"/>
  <c r="AG39" i="3"/>
  <c r="AH39" i="3"/>
  <c r="AI39" i="3"/>
  <c r="AA39" i="3"/>
  <c r="AE39" i="3"/>
  <c r="Z39" i="3"/>
  <c r="P39" i="1" s="1"/>
  <c r="C39" i="1" s="1"/>
  <c r="AF39" i="3"/>
  <c r="S39" i="1" s="1"/>
  <c r="F39" i="1" s="1"/>
  <c r="AD39" i="3"/>
  <c r="R39" i="1" s="1"/>
  <c r="E39" i="1" s="1"/>
  <c r="C39" i="3"/>
  <c r="AL31" i="3"/>
  <c r="V31" i="1" s="1"/>
  <c r="I31" i="1" s="1"/>
  <c r="AM31" i="3"/>
  <c r="AN24" i="3"/>
  <c r="AO24" i="3"/>
  <c r="AN43" i="3"/>
  <c r="AO43" i="3"/>
  <c r="AL38" i="3"/>
  <c r="AM38" i="3"/>
  <c r="AO31" i="3"/>
  <c r="AN31" i="3"/>
  <c r="W31" i="1" s="1"/>
  <c r="J31" i="1" s="1"/>
  <c r="AA41" i="3"/>
  <c r="AD41" i="3"/>
  <c r="AE41" i="3"/>
  <c r="AF41" i="3"/>
  <c r="AG41" i="3"/>
  <c r="AI41" i="3"/>
  <c r="Z41" i="3"/>
  <c r="AH41" i="3"/>
  <c r="C41" i="3"/>
  <c r="AO38" i="3"/>
  <c r="AN38" i="3"/>
  <c r="AK36" i="3"/>
  <c r="AJ36" i="3"/>
  <c r="U36" i="1" s="1"/>
  <c r="H36" i="1" s="1"/>
  <c r="AI29" i="3"/>
  <c r="AA29" i="3"/>
  <c r="AD29" i="3"/>
  <c r="AE29" i="3"/>
  <c r="AG29" i="3"/>
  <c r="AF29" i="3"/>
  <c r="AH29" i="3"/>
  <c r="Z29" i="3"/>
  <c r="C29" i="3"/>
  <c r="AO26" i="3"/>
  <c r="AN26" i="3"/>
  <c r="W26" i="1" s="1"/>
  <c r="J26" i="1" s="1"/>
  <c r="AJ24" i="3"/>
  <c r="AK24" i="3"/>
  <c r="AM21" i="3"/>
  <c r="AL21" i="3"/>
  <c r="AI17" i="3"/>
  <c r="AA17" i="3"/>
  <c r="AD17" i="3"/>
  <c r="AE17" i="3"/>
  <c r="AG17" i="3"/>
  <c r="Z17" i="3"/>
  <c r="AF17" i="3"/>
  <c r="S17" i="1" s="1"/>
  <c r="F17" i="1" s="1"/>
  <c r="AH17" i="3"/>
  <c r="T17" i="1" s="1"/>
  <c r="G17" i="1" s="1"/>
  <c r="C17" i="3"/>
  <c r="AO14" i="3"/>
  <c r="AN14" i="3"/>
  <c r="W14" i="1" s="1"/>
  <c r="J14" i="1" s="1"/>
  <c r="AJ12" i="3"/>
  <c r="AK12" i="3"/>
  <c r="AM9" i="3"/>
  <c r="AL9" i="3"/>
  <c r="C5" i="3"/>
  <c r="AA5" i="3"/>
  <c r="AG5" i="3"/>
  <c r="AD5" i="3"/>
  <c r="AH5" i="3"/>
  <c r="AE5" i="3"/>
  <c r="AI5" i="3"/>
  <c r="Z5" i="3"/>
  <c r="AF5" i="3"/>
  <c r="AJ33" i="3"/>
  <c r="AM33" i="3"/>
  <c r="AK33" i="3"/>
  <c r="AD33" i="3"/>
  <c r="AL33" i="3"/>
  <c r="AE33" i="3"/>
  <c r="C33" i="3"/>
  <c r="J4" i="3"/>
  <c r="L4" i="3"/>
  <c r="W38" i="1" l="1"/>
  <c r="J38" i="1" s="1"/>
  <c r="U5" i="1"/>
  <c r="H5" i="1" s="1"/>
  <c r="R9" i="1"/>
  <c r="E9" i="1" s="1"/>
  <c r="T21" i="1"/>
  <c r="G21" i="1" s="1"/>
  <c r="V28" i="1"/>
  <c r="I28" i="1" s="1"/>
  <c r="U8" i="1"/>
  <c r="H8" i="1" s="1"/>
  <c r="R23" i="1"/>
  <c r="E23" i="1" s="1"/>
  <c r="V33" i="1"/>
  <c r="I33" i="1" s="1"/>
  <c r="V38" i="1"/>
  <c r="I38" i="1" s="1"/>
  <c r="U6" i="1"/>
  <c r="H6" i="1" s="1"/>
  <c r="R7" i="1"/>
  <c r="E7" i="1" s="1"/>
  <c r="T10" i="1"/>
  <c r="G10" i="1" s="1"/>
  <c r="V16" i="1"/>
  <c r="I16" i="1" s="1"/>
  <c r="S16" i="1"/>
  <c r="F16" i="1" s="1"/>
  <c r="P28" i="1"/>
  <c r="C28" i="1" s="1"/>
  <c r="W6" i="1"/>
  <c r="J6" i="1" s="1"/>
  <c r="W36" i="1"/>
  <c r="J36" i="1" s="1"/>
  <c r="S20" i="1"/>
  <c r="F20" i="1" s="1"/>
  <c r="U32" i="1"/>
  <c r="H32" i="1" s="1"/>
  <c r="U18" i="1"/>
  <c r="H18" i="1" s="1"/>
  <c r="T24" i="1"/>
  <c r="G24" i="1" s="1"/>
  <c r="U33" i="1"/>
  <c r="H33" i="1" s="1"/>
  <c r="U37" i="1"/>
  <c r="H37" i="1" s="1"/>
  <c r="V43" i="1"/>
  <c r="I43" i="1" s="1"/>
  <c r="U26" i="1"/>
  <c r="H26" i="1" s="1"/>
  <c r="W5" i="1"/>
  <c r="J5" i="1" s="1"/>
  <c r="S18" i="1"/>
  <c r="F18" i="1" s="1"/>
  <c r="R25" i="1"/>
  <c r="E25" i="1" s="1"/>
  <c r="T11" i="1"/>
  <c r="G11" i="1" s="1"/>
  <c r="S9" i="1"/>
  <c r="F9" i="1" s="1"/>
  <c r="T15" i="1"/>
  <c r="G15" i="1" s="1"/>
  <c r="R32" i="1"/>
  <c r="E32" i="1" s="1"/>
  <c r="R6" i="1"/>
  <c r="E6" i="1" s="1"/>
  <c r="P18" i="1"/>
  <c r="C18" i="1" s="1"/>
  <c r="T25" i="1"/>
  <c r="G25" i="1" s="1"/>
  <c r="V34" i="1"/>
  <c r="I34" i="1" s="1"/>
  <c r="R12" i="1"/>
  <c r="E12" i="1" s="1"/>
  <c r="W27" i="1"/>
  <c r="J27" i="1" s="1"/>
  <c r="T36" i="1"/>
  <c r="G36" i="1" s="1"/>
  <c r="S7" i="1"/>
  <c r="F7" i="1" s="1"/>
  <c r="V5" i="1"/>
  <c r="I5" i="1" s="1"/>
  <c r="S22" i="1"/>
  <c r="F22" i="1" s="1"/>
  <c r="R11" i="1"/>
  <c r="E11" i="1" s="1"/>
  <c r="W25" i="1"/>
  <c r="J25" i="1" s="1"/>
  <c r="W30" i="1"/>
  <c r="J30" i="1" s="1"/>
  <c r="S14" i="1"/>
  <c r="F14" i="1" s="1"/>
  <c r="T26" i="1"/>
  <c r="G26" i="1" s="1"/>
  <c r="T19" i="1"/>
  <c r="G19" i="1" s="1"/>
  <c r="P31" i="1"/>
  <c r="C31" i="1" s="1"/>
  <c r="S32" i="1"/>
  <c r="F32" i="1" s="1"/>
  <c r="U38" i="1"/>
  <c r="H38" i="1" s="1"/>
  <c r="W33" i="1"/>
  <c r="J33" i="1" s="1"/>
  <c r="P17" i="1"/>
  <c r="C17" i="1" s="1"/>
  <c r="V14" i="1"/>
  <c r="I14" i="1" s="1"/>
  <c r="T34" i="1"/>
  <c r="G34" i="1" s="1"/>
  <c r="R27" i="1"/>
  <c r="E27" i="1" s="1"/>
  <c r="P30" i="1"/>
  <c r="C30" i="1" s="1"/>
  <c r="V7" i="1"/>
  <c r="I7" i="1" s="1"/>
  <c r="V36" i="1"/>
  <c r="I36" i="1" s="1"/>
  <c r="T18" i="1"/>
  <c r="G18" i="1" s="1"/>
  <c r="V17" i="1"/>
  <c r="I17" i="1" s="1"/>
  <c r="S25" i="1"/>
  <c r="F25" i="1" s="1"/>
  <c r="R40" i="1"/>
  <c r="E40" i="1" s="1"/>
  <c r="P35" i="1"/>
  <c r="C35" i="1" s="1"/>
  <c r="R24" i="1"/>
  <c r="E24" i="1" s="1"/>
  <c r="T33" i="1"/>
  <c r="G33" i="1" s="1"/>
  <c r="V6" i="1"/>
  <c r="I6" i="1" s="1"/>
  <c r="T35" i="1"/>
  <c r="G35" i="1" s="1"/>
  <c r="V8" i="1"/>
  <c r="I8" i="1" s="1"/>
  <c r="W21" i="1"/>
  <c r="J21" i="1" s="1"/>
  <c r="W9" i="1"/>
  <c r="J9" i="1" s="1"/>
  <c r="R33" i="1"/>
  <c r="E33" i="1" s="1"/>
  <c r="P22" i="1"/>
  <c r="C22" i="1" s="1"/>
  <c r="P27" i="1"/>
  <c r="C27" i="1" s="1"/>
  <c r="S42" i="1"/>
  <c r="F42" i="1" s="1"/>
  <c r="P20" i="1"/>
  <c r="C20" i="1" s="1"/>
  <c r="U20" i="1"/>
  <c r="H20" i="1" s="1"/>
  <c r="S28" i="1"/>
  <c r="F28" i="1" s="1"/>
  <c r="P9" i="1"/>
  <c r="C9" i="1" s="1"/>
  <c r="S26" i="1"/>
  <c r="F26" i="1" s="1"/>
  <c r="P38" i="1"/>
  <c r="C38" i="1" s="1"/>
  <c r="T31" i="1"/>
  <c r="G31" i="1" s="1"/>
  <c r="P10" i="1"/>
  <c r="C10" i="1" s="1"/>
  <c r="P29" i="1"/>
  <c r="C29" i="1" s="1"/>
  <c r="T29" i="1"/>
  <c r="G29" i="1" s="1"/>
  <c r="T41" i="1"/>
  <c r="G41" i="1" s="1"/>
  <c r="S34" i="1"/>
  <c r="F34" i="1" s="1"/>
  <c r="T30" i="1"/>
  <c r="G30" i="1" s="1"/>
  <c r="S8" i="1"/>
  <c r="F8" i="1" s="1"/>
  <c r="V9" i="1"/>
  <c r="I9" i="1" s="1"/>
  <c r="R17" i="1"/>
  <c r="E17" i="1" s="1"/>
  <c r="S29" i="1"/>
  <c r="F29" i="1" s="1"/>
  <c r="P41" i="1"/>
  <c r="C41" i="1" s="1"/>
  <c r="W43" i="1"/>
  <c r="J43" i="1" s="1"/>
  <c r="T39" i="1"/>
  <c r="G39" i="1" s="1"/>
  <c r="U17" i="1"/>
  <c r="H17" i="1" s="1"/>
  <c r="V26" i="1"/>
  <c r="I26" i="1" s="1"/>
  <c r="V19" i="1"/>
  <c r="I19" i="1" s="1"/>
  <c r="U39" i="1"/>
  <c r="H39" i="1" s="1"/>
  <c r="T6" i="1"/>
  <c r="G6" i="1" s="1"/>
  <c r="W37" i="1"/>
  <c r="J37" i="1" s="1"/>
  <c r="R13" i="1"/>
  <c r="E13" i="1" s="1"/>
  <c r="V29" i="1"/>
  <c r="I29" i="1" s="1"/>
  <c r="T12" i="1"/>
  <c r="G12" i="1" s="1"/>
  <c r="W8" i="1"/>
  <c r="J8" i="1" s="1"/>
  <c r="P24" i="1"/>
  <c r="C24" i="1" s="1"/>
  <c r="P36" i="1"/>
  <c r="C36" i="1" s="1"/>
  <c r="R21" i="1"/>
  <c r="E21" i="1" s="1"/>
  <c r="S33" i="1"/>
  <c r="F33" i="1" s="1"/>
  <c r="V18" i="1"/>
  <c r="I18" i="1" s="1"/>
  <c r="U14" i="1"/>
  <c r="H14" i="1" s="1"/>
  <c r="R41" i="1"/>
  <c r="E41" i="1" s="1"/>
  <c r="S13" i="1"/>
  <c r="F13" i="1" s="1"/>
  <c r="T9" i="1"/>
  <c r="G9" i="1" s="1"/>
  <c r="W41" i="1"/>
  <c r="J41" i="1" s="1"/>
  <c r="P13" i="1"/>
  <c r="C13" i="1" s="1"/>
  <c r="T27" i="1"/>
  <c r="G27" i="1" s="1"/>
  <c r="W24" i="1"/>
  <c r="J24" i="1" s="1"/>
  <c r="R10" i="1"/>
  <c r="E10" i="1" s="1"/>
  <c r="P21" i="1"/>
  <c r="C21" i="1" s="1"/>
  <c r="P33" i="1"/>
  <c r="C33" i="1" s="1"/>
  <c r="W16" i="1"/>
  <c r="J16" i="1" s="1"/>
  <c r="S10" i="1"/>
  <c r="F10" i="1" s="1"/>
  <c r="U24" i="1"/>
  <c r="H24" i="1" s="1"/>
  <c r="R15" i="1"/>
  <c r="E15" i="1" s="1"/>
  <c r="U41" i="1"/>
  <c r="H41" i="1" s="1"/>
  <c r="P32" i="1"/>
  <c r="C32" i="1" s="1"/>
  <c r="U12" i="1"/>
  <c r="H12" i="1" s="1"/>
  <c r="V21" i="1"/>
  <c r="I21" i="1" s="1"/>
  <c r="R29" i="1"/>
  <c r="E29" i="1" s="1"/>
  <c r="S41" i="1"/>
  <c r="F41" i="1" s="1"/>
  <c r="U29" i="1"/>
  <c r="H29" i="1" s="1"/>
  <c r="S15" i="1"/>
  <c r="F15" i="1" s="1"/>
  <c r="U34" i="1"/>
  <c r="H34" i="1" s="1"/>
  <c r="P42" i="1"/>
  <c r="C42" i="1" s="1"/>
  <c r="V12" i="1"/>
  <c r="I12" i="1" s="1"/>
  <c r="V41" i="1"/>
  <c r="I41" i="1" s="1"/>
  <c r="R18" i="1"/>
  <c r="E18" i="1" s="1"/>
  <c r="V40" i="1"/>
  <c r="I40" i="1" s="1"/>
  <c r="P25" i="1"/>
  <c r="C25" i="1" s="1"/>
  <c r="W34" i="1"/>
  <c r="J34" i="1" s="1"/>
  <c r="S40" i="1"/>
  <c r="F40" i="1" s="1"/>
  <c r="V10" i="1"/>
  <c r="I10" i="1" s="1"/>
  <c r="S11" i="1"/>
  <c r="F11" i="1" s="1"/>
  <c r="W20" i="1"/>
  <c r="J20" i="1" s="1"/>
  <c r="R35" i="1"/>
  <c r="E35" i="1" s="1"/>
  <c r="V32" i="1"/>
  <c r="I32" i="1" s="1"/>
  <c r="V30" i="1"/>
  <c r="I30" i="1" s="1"/>
  <c r="V35" i="1"/>
  <c r="I35" i="1" s="1"/>
  <c r="W23" i="1"/>
  <c r="J23" i="1" s="1"/>
  <c r="V42" i="1"/>
  <c r="I42" i="1" s="1"/>
  <c r="T5" i="1"/>
  <c r="G5" i="1" s="1"/>
  <c r="S5" i="1"/>
  <c r="F5" i="1" s="1"/>
  <c r="AL4" i="3"/>
  <c r="AM4" i="3"/>
  <c r="AO4" i="3"/>
  <c r="AN4" i="3"/>
  <c r="P5" i="1"/>
  <c r="C5" i="1" s="1"/>
  <c r="R5" i="1"/>
  <c r="E5" i="1" s="1"/>
  <c r="H4" i="3"/>
  <c r="F4" i="3"/>
  <c r="D4" i="3"/>
  <c r="W4" i="1" l="1"/>
  <c r="J4" i="1" s="1"/>
  <c r="V4" i="1"/>
  <c r="I4" i="1" s="1"/>
  <c r="AJ4" i="3"/>
  <c r="AK4" i="3"/>
  <c r="AF4" i="3"/>
  <c r="Z4" i="3"/>
  <c r="P4" i="1" s="1"/>
  <c r="C4" i="1" s="1"/>
  <c r="AI4" i="3"/>
  <c r="AE4" i="3"/>
  <c r="AH4" i="3"/>
  <c r="AD4" i="3"/>
  <c r="R4" i="1" s="1"/>
  <c r="E4" i="1" s="1"/>
  <c r="AG4" i="3"/>
  <c r="AA4" i="3"/>
  <c r="C4" i="3"/>
  <c r="S4" i="1" l="1"/>
  <c r="F4" i="1" s="1"/>
  <c r="U4" i="1"/>
  <c r="H4" i="1" s="1"/>
  <c r="T4" i="1"/>
  <c r="G4" i="1" s="1"/>
</calcChain>
</file>

<file path=xl/sharedStrings.xml><?xml version="1.0" encoding="utf-8"?>
<sst xmlns="http://schemas.openxmlformats.org/spreadsheetml/2006/main" count="586" uniqueCount="88">
  <si>
    <t>ALUMNOS</t>
  </si>
  <si>
    <t>CCL</t>
  </si>
  <si>
    <t>CP</t>
  </si>
  <si>
    <t>STEM</t>
  </si>
  <si>
    <t>CD</t>
  </si>
  <si>
    <t>CPSAA</t>
  </si>
  <si>
    <t>CC</t>
  </si>
  <si>
    <t>CE</t>
  </si>
  <si>
    <t>CCEC</t>
  </si>
  <si>
    <t>EDUCACIÓN FÍSICA</t>
  </si>
  <si>
    <t>CE2</t>
  </si>
  <si>
    <t>CE3</t>
  </si>
  <si>
    <t>CE1</t>
  </si>
  <si>
    <t>CE4</t>
  </si>
  <si>
    <t>CE5</t>
  </si>
  <si>
    <t>CE6</t>
  </si>
  <si>
    <t>CE7</t>
  </si>
  <si>
    <t>CE8</t>
  </si>
  <si>
    <t>CE9</t>
  </si>
  <si>
    <t>CE10</t>
  </si>
  <si>
    <t>GEOGRAFÍA E HISTORIA</t>
  </si>
  <si>
    <t>GRADO DE CONSECUCIÓN DE LAS COMPETENCIAS CLAVE NÚMERO</t>
  </si>
  <si>
    <t>GRADO DE CONSECUCIÓN DE LAS COMPETENCIAS CLAVE LETRA</t>
  </si>
  <si>
    <t>D</t>
  </si>
  <si>
    <t>C</t>
  </si>
  <si>
    <t>B</t>
  </si>
  <si>
    <t>A</t>
  </si>
  <si>
    <t>Desde:</t>
  </si>
  <si>
    <t>TOTAL COMPETENCIAS CLAVE EDUCACIÓN FÍSICA</t>
  </si>
  <si>
    <t>numerador</t>
  </si>
  <si>
    <t>denominador</t>
  </si>
  <si>
    <t>EPVA</t>
  </si>
  <si>
    <t>BIOLOGÍA Y GEOLOGÍA</t>
  </si>
  <si>
    <t>CIENCIAS DE LA COMPUTACIÓN</t>
  </si>
  <si>
    <t>LENGUA Y LITERATURA</t>
  </si>
  <si>
    <t>PRIMERA LENGUA EXTRANJERA</t>
  </si>
  <si>
    <t>SEGUNDA LENGUA EXTRANJERA</t>
  </si>
  <si>
    <t>MÚSICA</t>
  </si>
  <si>
    <t>MATEMÁTICAS</t>
  </si>
  <si>
    <t>CE 1</t>
  </si>
  <si>
    <t>CE 2</t>
  </si>
  <si>
    <t>CE 3</t>
  </si>
  <si>
    <t>CE 4</t>
  </si>
  <si>
    <t>CE 5</t>
  </si>
  <si>
    <t>CE 6</t>
  </si>
  <si>
    <t>CE 7</t>
  </si>
  <si>
    <t>CE 8</t>
  </si>
  <si>
    <t>CE 9</t>
  </si>
  <si>
    <t>CE 10</t>
  </si>
  <si>
    <t>Competencias Específicas</t>
  </si>
  <si>
    <t>Descriptores Operativos asignados por las Competencias Específicas a las Competencias Clave</t>
  </si>
  <si>
    <t>OPTATIVA 1</t>
  </si>
  <si>
    <t>RELIGIÓN</t>
  </si>
  <si>
    <t>OPTATIVA 2</t>
  </si>
  <si>
    <t>OPTATIVA 3</t>
  </si>
  <si>
    <t>TOTAL COMPETENCIAS CLAVE LENGUA Y LITERATURA</t>
  </si>
  <si>
    <t>TOTAL COMPETENCIAS CLAVE MATEMÁTICAS</t>
  </si>
  <si>
    <t>TOTAL COMPETENCIAS CLAVE 1ª LENGUA EXTRANJERA</t>
  </si>
  <si>
    <t>TOTAL COMPETENCIAS CLAVE GEOGRAFÍA E HISTORIA</t>
  </si>
  <si>
    <t>TOTAL COMPETENCIAS CLAVE BIOLOGÍA Y GEOLOGÍA</t>
  </si>
  <si>
    <t>TOTAL COMPETENCIAS CLAVE EPVA</t>
  </si>
  <si>
    <t>TOTAL COMPETENCIAS CLAVE MÚSICA</t>
  </si>
  <si>
    <t>TOTAL COMPETENCIAS CLAVE RELIGIÓN</t>
  </si>
  <si>
    <t>TOTAL COMPETENCIAS CLAVE 2ª LENGUA EXTRANJERA</t>
  </si>
  <si>
    <t>TOTAL COMPETENCIAS CLAVE CIENCIAS DE LA COMPUTACIÓN</t>
  </si>
  <si>
    <t>TOTAL COMPETENCIAS CLAVE OPTATIVA 1</t>
  </si>
  <si>
    <t>TOTAL COMPETENCIAS CLAVE OPTATIVA 2</t>
  </si>
  <si>
    <t>TOTAL COMPETENCIAS CLAVE OPTATIVA 3</t>
  </si>
  <si>
    <t xml:space="preserve"> </t>
  </si>
  <si>
    <t>Aquí puedes encontrar un vídeo explicativo de cómo se estructura la evaluación en la LOMLOE.</t>
  </si>
  <si>
    <t>Muy útil para entender el proceso de cálculo del nivel de adquisición de las Competencias Clave.</t>
  </si>
  <si>
    <t>https://mediateca.educa.madrid.org/video/h5e4agpn9e6rz9wj?jwsource=cl</t>
  </si>
  <si>
    <t xml:space="preserve">HC3_VN 1 ESO V2.xlsx © 2024 by Manuel Jiménez Serrano is licensed under CC BY-SA 4.0 </t>
  </si>
  <si>
    <t>https://mediateca.educa.madrid.org/video/j5m167fskn93mxeg?jwsource=cl</t>
  </si>
  <si>
    <t>En este vídeo se explica cómo hay que realizar la preparación de la herramienta de cálculo</t>
  </si>
  <si>
    <t>del nivel de adquisición de las Competencias Clave por parte de los tutores o los equipos</t>
  </si>
  <si>
    <t>directivos</t>
  </si>
  <si>
    <t>https://mediateca.educa.madrid.org/video/laugxnugmp1laa1h?jwsource=cl</t>
  </si>
  <si>
    <t>En este vídeo se explica cómo compartir la herramienta de cálculo de nivel de adquisición</t>
  </si>
  <si>
    <t xml:space="preserve">de las Competencias Clave con el equipo docente y siempre aplicando la protección de </t>
  </si>
  <si>
    <t>datos y las herramientas institucionales.</t>
  </si>
  <si>
    <t>https://mediateca.educa.madrid.org/video/e87h4d7ngnuuwagm?jwsource=cl</t>
  </si>
  <si>
    <t>En este vídeo se explica como deben introducir los valores los profesores del equipo</t>
  </si>
  <si>
    <t>docente en función de cómo hayan calculado la nota del alumno.</t>
  </si>
  <si>
    <t>01 Preparación de la herramienta de cálculo del nivel de adquisición de las Competencias Clave</t>
  </si>
  <si>
    <t>00 Estructura LOMLOE para el cálculo de las Competencias Clave</t>
  </si>
  <si>
    <t>02 Compartir la herramienta de cálculo del nivel de adquisición de las Competencias Clave</t>
  </si>
  <si>
    <t>03 Introducir notas en la herramienta de cálculo del nivel de adquisición de las Competencias Clave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</si>
</sst>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0;\-0;;@\y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7.60000000000000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1" fillId="2" borderId="0" xfId="0" applyFont="1" applyFill="1"/>
    <xf numFmtId="0" fontId="0" fillId="2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164" fontId="0" fillId="3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/>
    <xf numFmtId="0" fontId="1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165" fontId="0" fillId="3" borderId="0" xfId="0" applyNumberFormat="1" applyFill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horizontal="center" vertical="center"/>
      <protection hidden="1"/>
    </xf>
    <xf numFmtId="0" fontId="0" fillId="3" borderId="0" xfId="0" applyFill="1" applyProtection="1">
      <protection locked="0"/>
    </xf>
    <xf numFmtId="0" fontId="2" fillId="3" borderId="0" xfId="1" applyFill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center" vertical="center"/>
      <protection hidden="1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3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161925</xdr:rowOff>
    </xdr:from>
    <xdr:to>
      <xdr:col>11</xdr:col>
      <xdr:colOff>609600</xdr:colOff>
      <xdr:row>17</xdr:row>
      <xdr:rowOff>171450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1304925"/>
          <a:ext cx="2105025" cy="210502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</xdr:row>
      <xdr:rowOff>180976</xdr:rowOff>
    </xdr:from>
    <xdr:to>
      <xdr:col>4</xdr:col>
      <xdr:colOff>85725</xdr:colOff>
      <xdr:row>6</xdr:row>
      <xdr:rowOff>80918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71476"/>
          <a:ext cx="2419350" cy="852442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19</xdr:row>
      <xdr:rowOff>133350</xdr:rowOff>
    </xdr:from>
    <xdr:to>
      <xdr:col>11</xdr:col>
      <xdr:colOff>590550</xdr:colOff>
      <xdr:row>30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6A8D9E-D02E-91F2-2F75-006019D98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3752850"/>
          <a:ext cx="2085975" cy="208597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33</xdr:row>
      <xdr:rowOff>1</xdr:rowOff>
    </xdr:from>
    <xdr:to>
      <xdr:col>11</xdr:col>
      <xdr:colOff>552451</xdr:colOff>
      <xdr:row>43</xdr:row>
      <xdr:rowOff>171451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4A47603-F47B-FD3A-D067-7DB238655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1" y="6286501"/>
          <a:ext cx="2076450" cy="207645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66676</xdr:colOff>
      <xdr:row>46</xdr:row>
      <xdr:rowOff>9526</xdr:rowOff>
    </xdr:from>
    <xdr:to>
      <xdr:col>11</xdr:col>
      <xdr:colOff>523876</xdr:colOff>
      <xdr:row>56</xdr:row>
      <xdr:rowOff>85726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BE612E9-B848-F189-CCCD-2FBF496E8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6" y="8772526"/>
          <a:ext cx="1981200" cy="198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ediateca.educa.madrid.org/video/laugxnugmp1laa1h?jwsource=cl" TargetMode="External"/><Relationship Id="rId2" Type="http://schemas.openxmlformats.org/officeDocument/2006/relationships/hyperlink" Target="https://mediateca.educa.madrid.org/video/j5m167fskn93mxeg?jwsource=cl" TargetMode="External"/><Relationship Id="rId1" Type="http://schemas.openxmlformats.org/officeDocument/2006/relationships/hyperlink" Target="https://mediateca.educa.madrid.org/video/h5e4agpn9e6rz9wj?jwsource=c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ediateca.educa.madrid.org/video/e87h4d7ngnuuwagm?jwsource=c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52"/>
  <sheetViews>
    <sheetView tabSelected="1" workbookViewId="0">
      <selection activeCell="B11" sqref="B11:G11"/>
    </sheetView>
  </sheetViews>
  <sheetFormatPr baseColWidth="10" defaultRowHeight="15" x14ac:dyDescent="0.25"/>
  <cols>
    <col min="1" max="16384" width="11.42578125" style="2"/>
  </cols>
  <sheetData>
    <row r="2" spans="2:8" x14ac:dyDescent="0.25">
      <c r="B2" s="30" t="s">
        <v>72</v>
      </c>
      <c r="C2" s="30"/>
      <c r="D2" s="30"/>
      <c r="E2" s="30"/>
      <c r="F2" s="30"/>
      <c r="G2" s="30"/>
      <c r="H2" s="30"/>
    </row>
    <row r="3" spans="2:8" x14ac:dyDescent="0.25">
      <c r="B3" s="31"/>
      <c r="C3" s="31"/>
      <c r="D3" s="31"/>
    </row>
    <row r="4" spans="2:8" x14ac:dyDescent="0.25">
      <c r="B4" s="31"/>
      <c r="C4" s="31"/>
      <c r="D4" s="31"/>
    </row>
    <row r="5" spans="2:8" x14ac:dyDescent="0.25">
      <c r="B5" s="31"/>
      <c r="C5" s="31"/>
      <c r="D5" s="31"/>
    </row>
    <row r="8" spans="2:8" x14ac:dyDescent="0.25">
      <c r="B8" s="2" t="s">
        <v>69</v>
      </c>
    </row>
    <row r="9" spans="2:8" x14ac:dyDescent="0.25">
      <c r="B9" s="2" t="s">
        <v>70</v>
      </c>
    </row>
    <row r="11" spans="2:8" x14ac:dyDescent="0.25">
      <c r="B11" s="29" t="s">
        <v>71</v>
      </c>
      <c r="C11" s="29"/>
      <c r="D11" s="29"/>
      <c r="E11" s="29"/>
      <c r="F11" s="29"/>
      <c r="G11" s="29"/>
    </row>
    <row r="13" spans="2:8" x14ac:dyDescent="0.25">
      <c r="B13" s="41" t="s">
        <v>85</v>
      </c>
    </row>
    <row r="21" spans="2:7" x14ac:dyDescent="0.25">
      <c r="B21" s="32" t="s">
        <v>73</v>
      </c>
      <c r="C21" s="33"/>
      <c r="D21" s="33"/>
      <c r="E21" s="33"/>
      <c r="F21" s="33"/>
      <c r="G21" s="33"/>
    </row>
    <row r="23" spans="2:7" x14ac:dyDescent="0.25">
      <c r="B23" s="41" t="s">
        <v>84</v>
      </c>
    </row>
    <row r="25" spans="2:7" x14ac:dyDescent="0.25">
      <c r="B25" s="2" t="s">
        <v>74</v>
      </c>
    </row>
    <row r="26" spans="2:7" x14ac:dyDescent="0.25">
      <c r="B26" s="2" t="s">
        <v>75</v>
      </c>
    </row>
    <row r="27" spans="2:7" x14ac:dyDescent="0.25">
      <c r="B27" s="2" t="s">
        <v>76</v>
      </c>
    </row>
    <row r="30" spans="2:7" ht="21.75" x14ac:dyDescent="0.25">
      <c r="B30" s="40"/>
    </row>
    <row r="33" spans="2:8" x14ac:dyDescent="0.25">
      <c r="B33" s="32" t="s">
        <v>77</v>
      </c>
      <c r="C33" s="32"/>
      <c r="D33" s="32"/>
      <c r="E33" s="32"/>
      <c r="F33" s="32"/>
      <c r="G33" s="32"/>
      <c r="H33" s="32"/>
    </row>
    <row r="35" spans="2:8" x14ac:dyDescent="0.25">
      <c r="B35" s="41" t="s">
        <v>86</v>
      </c>
    </row>
    <row r="37" spans="2:8" x14ac:dyDescent="0.25">
      <c r="B37" s="2" t="s">
        <v>78</v>
      </c>
    </row>
    <row r="38" spans="2:8" x14ac:dyDescent="0.25">
      <c r="B38" s="2" t="s">
        <v>79</v>
      </c>
    </row>
    <row r="39" spans="2:8" x14ac:dyDescent="0.25">
      <c r="B39" s="2" t="s">
        <v>80</v>
      </c>
    </row>
    <row r="47" spans="2:8" x14ac:dyDescent="0.25">
      <c r="B47" s="32" t="s">
        <v>81</v>
      </c>
      <c r="C47" s="32"/>
      <c r="D47" s="32"/>
      <c r="E47" s="32"/>
      <c r="F47" s="32"/>
      <c r="G47" s="32"/>
      <c r="H47" s="32"/>
    </row>
    <row r="49" spans="2:2" x14ac:dyDescent="0.25">
      <c r="B49" s="41" t="s">
        <v>87</v>
      </c>
    </row>
    <row r="51" spans="2:2" x14ac:dyDescent="0.25">
      <c r="B51" s="2" t="s">
        <v>82</v>
      </c>
    </row>
    <row r="52" spans="2:2" x14ac:dyDescent="0.25">
      <c r="B52" s="2" t="s">
        <v>83</v>
      </c>
    </row>
  </sheetData>
  <sheetProtection algorithmName="SHA-512" hashValue="8c0sTRIr/GDraHyzlcvAnYKE+C7HSDJ5Sk4g+m5SZrheF/UdmQHHXoVDhvt/0kDLbPV73SSem0U4DdSOk+JUPA==" saltValue="AtUyNYPn2DD5s2QzodFLLw==" spinCount="100000" sheet="1" objects="1" scenarios="1" selectLockedCells="1"/>
  <mergeCells count="6">
    <mergeCell ref="B47:H47"/>
    <mergeCell ref="B11:G11"/>
    <mergeCell ref="B2:H2"/>
    <mergeCell ref="B3:D5"/>
    <mergeCell ref="B21:G21"/>
    <mergeCell ref="B33:H33"/>
  </mergeCells>
  <hyperlinks>
    <hyperlink ref="B11" r:id="rId1" xr:uid="{00000000-0004-0000-0000-000000000000}"/>
    <hyperlink ref="B21" r:id="rId2" xr:uid="{2F0929F8-EAA3-4C10-8651-4559E6EB788A}"/>
    <hyperlink ref="B33" r:id="rId3" xr:uid="{3E000157-7DAF-4C67-B512-0EEAFA1679AD}"/>
    <hyperlink ref="B47" r:id="rId4" xr:uid="{550622B0-AD57-4EB1-A48B-FB24A73F30CC}"/>
  </hyperlinks>
  <pageMargins left="0.7" right="0.7" top="0.75" bottom="0.75" header="0.3" footer="0.3"/>
  <pageSetup paperSize="9" orientation="portrait" horizontalDpi="1200" verticalDpi="1200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2"/>
    <col min="2" max="2" width="51" style="2" customWidth="1"/>
    <col min="3" max="3" width="5" style="2" customWidth="1"/>
    <col min="4" max="4" width="5.140625" style="3" customWidth="1"/>
    <col min="5" max="5" width="11.42578125" style="3"/>
    <col min="6" max="6" width="4.28515625" style="3" customWidth="1"/>
    <col min="7" max="7" width="11.42578125" style="3"/>
    <col min="8" max="8" width="4.42578125" style="3" customWidth="1"/>
    <col min="9" max="9" width="11.42578125" style="3"/>
    <col min="10" max="10" width="4.85546875" style="3" customWidth="1"/>
    <col min="11" max="11" width="11.42578125" style="3"/>
    <col min="12" max="12" width="4.42578125" style="3" customWidth="1"/>
    <col min="13" max="13" width="11.42578125" style="3"/>
    <col min="14" max="14" width="4.28515625" style="2" customWidth="1"/>
    <col min="15" max="15" width="11.42578125" style="2"/>
    <col min="16" max="16" width="5" style="2" customWidth="1"/>
    <col min="17" max="17" width="11.42578125" style="2"/>
    <col min="18" max="18" width="3.28515625" style="2" customWidth="1"/>
    <col min="19" max="19" width="11.42578125" style="2"/>
    <col min="20" max="20" width="4.140625" style="2" customWidth="1"/>
    <col min="21" max="21" width="11.42578125" style="2"/>
    <col min="22" max="22" width="4" style="2" customWidth="1"/>
    <col min="23" max="23" width="11.42578125" style="2"/>
    <col min="24" max="24" width="4.28515625" style="2" customWidth="1"/>
    <col min="25" max="25" width="11.42578125" style="2"/>
    <col min="26" max="26" width="11.42578125" style="3"/>
    <col min="27" max="27" width="13.28515625" style="3" customWidth="1"/>
    <col min="28" max="28" width="11.42578125" style="3"/>
    <col min="29" max="29" width="13" style="3" customWidth="1"/>
    <col min="30" max="30" width="11.42578125" style="3"/>
    <col min="31" max="31" width="13.28515625" style="3" customWidth="1"/>
    <col min="32" max="32" width="11.42578125" style="3"/>
    <col min="33" max="33" width="13" style="3" customWidth="1"/>
    <col min="34" max="34" width="11.42578125" style="3"/>
    <col min="35" max="35" width="13.7109375" style="3" customWidth="1"/>
    <col min="36" max="36" width="11.42578125" style="3"/>
    <col min="37" max="37" width="13" style="3" customWidth="1"/>
    <col min="38" max="38" width="11.42578125" style="3"/>
    <col min="39" max="39" width="13.5703125" style="3" customWidth="1"/>
    <col min="40" max="40" width="11.42578125" style="3"/>
    <col min="41" max="41" width="13" style="3" customWidth="1"/>
    <col min="42" max="16384" width="11.42578125" style="2"/>
  </cols>
  <sheetData>
    <row r="1" spans="1:41" ht="15.75" thickBot="1" x14ac:dyDescent="0.3">
      <c r="B1" s="2" t="s">
        <v>37</v>
      </c>
      <c r="Z1" s="34" t="s">
        <v>61</v>
      </c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21"/>
    </row>
    <row r="2" spans="1:41" x14ac:dyDescent="0.25">
      <c r="Z2" s="36" t="s">
        <v>1</v>
      </c>
      <c r="AA2" s="37"/>
      <c r="AB2" s="36" t="s">
        <v>2</v>
      </c>
      <c r="AC2" s="37"/>
      <c r="AD2" s="36" t="s">
        <v>3</v>
      </c>
      <c r="AE2" s="37"/>
      <c r="AF2" s="36" t="s">
        <v>4</v>
      </c>
      <c r="AG2" s="37"/>
      <c r="AH2" s="36" t="s">
        <v>5</v>
      </c>
      <c r="AI2" s="37"/>
      <c r="AJ2" s="36" t="s">
        <v>6</v>
      </c>
      <c r="AK2" s="37"/>
      <c r="AL2" s="36" t="s">
        <v>7</v>
      </c>
      <c r="AM2" s="37"/>
      <c r="AN2" s="36" t="s">
        <v>8</v>
      </c>
      <c r="AO2" s="37"/>
    </row>
    <row r="3" spans="1:41" ht="15.75" thickBot="1" x14ac:dyDescent="0.3">
      <c r="B3" s="2" t="s">
        <v>0</v>
      </c>
      <c r="E3" s="3" t="s">
        <v>12</v>
      </c>
      <c r="G3" s="3" t="s">
        <v>10</v>
      </c>
      <c r="I3" s="3" t="s">
        <v>11</v>
      </c>
      <c r="K3" s="3" t="s">
        <v>13</v>
      </c>
      <c r="Z3" s="26" t="s">
        <v>29</v>
      </c>
      <c r="AA3" s="27" t="s">
        <v>30</v>
      </c>
      <c r="AB3" s="26" t="s">
        <v>29</v>
      </c>
      <c r="AC3" s="27" t="s">
        <v>30</v>
      </c>
      <c r="AD3" s="26" t="s">
        <v>29</v>
      </c>
      <c r="AE3" s="27" t="s">
        <v>30</v>
      </c>
      <c r="AF3" s="26" t="s">
        <v>29</v>
      </c>
      <c r="AG3" s="27" t="s">
        <v>30</v>
      </c>
      <c r="AH3" s="26" t="s">
        <v>29</v>
      </c>
      <c r="AI3" s="27" t="s">
        <v>30</v>
      </c>
      <c r="AJ3" s="26" t="s">
        <v>29</v>
      </c>
      <c r="AK3" s="27" t="s">
        <v>30</v>
      </c>
      <c r="AL3" s="26" t="s">
        <v>29</v>
      </c>
      <c r="AM3" s="27" t="s">
        <v>30</v>
      </c>
      <c r="AN3" s="26" t="s">
        <v>29</v>
      </c>
      <c r="AO3" s="27" t="s">
        <v>30</v>
      </c>
    </row>
    <row r="4" spans="1:41" x14ac:dyDescent="0.25">
      <c r="A4" s="2">
        <v>1</v>
      </c>
      <c r="B4" s="4" t="str">
        <f>IF(ISBLANK(PRINCIPAL!B4)," ",PRINCIPAL!B4)</f>
        <v xml:space="preserve"> </v>
      </c>
      <c r="C4" s="14">
        <f>D4+F4+H4+J4</f>
        <v>0</v>
      </c>
      <c r="D4" s="13">
        <f>IF(ISBLANK(E4),0,1)</f>
        <v>0</v>
      </c>
      <c r="E4" s="8"/>
      <c r="F4" s="13">
        <f t="shared" ref="F4:J19" si="0">IF(ISBLANK(G4),0,1)</f>
        <v>0</v>
      </c>
      <c r="G4" s="8"/>
      <c r="H4" s="13">
        <f t="shared" si="0"/>
        <v>0</v>
      </c>
      <c r="I4" s="8"/>
      <c r="J4" s="13">
        <f t="shared" si="0"/>
        <v>0</v>
      </c>
      <c r="K4" s="8"/>
      <c r="L4" s="13"/>
      <c r="M4" s="15"/>
      <c r="Z4" s="24">
        <f>ROUND(2*D4*E4+1*F4*G4+1*H4*I4+1*J4*K4,2)</f>
        <v>0</v>
      </c>
      <c r="AA4" s="24">
        <f>2*D4+1*F4+1*H4+1*J4</f>
        <v>0</v>
      </c>
      <c r="AB4" s="24">
        <f>ROUND(1*D4*E4,2)</f>
        <v>0</v>
      </c>
      <c r="AC4" s="24">
        <f>1*D4</f>
        <v>0</v>
      </c>
      <c r="AD4" s="24">
        <f>ROUND(1*J4*K4,2)</f>
        <v>0</v>
      </c>
      <c r="AE4" s="24">
        <f>1*J4</f>
        <v>0</v>
      </c>
      <c r="AF4" s="24">
        <f>ROUND(2*D4*E4+1*F4*G4+1*H4*I4+1*J4*K4,2)</f>
        <v>0</v>
      </c>
      <c r="AG4" s="24">
        <f>2*D4+1*F4+1*H4+1*J4</f>
        <v>0</v>
      </c>
      <c r="AH4" s="24">
        <f>ROUND(1*D4*E4+2*F4*G4+2*H4*I4+1*J4*K4,2)</f>
        <v>0</v>
      </c>
      <c r="AI4" s="24">
        <f>1*D4+2*F4+2*H4+1*J4</f>
        <v>0</v>
      </c>
      <c r="AJ4" s="24">
        <f>ROUND(1*D4*E4+1*F4*G4+1*H4*I4+1*J4*K4,2)</f>
        <v>0</v>
      </c>
      <c r="AK4" s="24">
        <f>1*D4+1*F4+1*H4+1*J4</f>
        <v>0</v>
      </c>
      <c r="AL4" s="24">
        <f>ROUND(1*F4*G4+1*H4*I4+2*J4*K4,2)</f>
        <v>0</v>
      </c>
      <c r="AM4" s="24">
        <f>1*F4+1*H4+2*J4</f>
        <v>0</v>
      </c>
      <c r="AN4" s="24">
        <f>ROUND(2*D4*E4+1*F4*G4+1*H4*I4+2*J4*K4,2)</f>
        <v>0</v>
      </c>
      <c r="AO4" s="24">
        <f>2*D4+1*F4+1*H4+2*J4</f>
        <v>0</v>
      </c>
    </row>
    <row r="5" spans="1:41" x14ac:dyDescent="0.25">
      <c r="A5" s="2">
        <v>2</v>
      </c>
      <c r="B5" s="2" t="str">
        <f>IF(ISBLANK(PRINCIPAL!B5)," ",PRINCIPAL!B5)</f>
        <v xml:space="preserve"> </v>
      </c>
      <c r="C5" s="14">
        <f t="shared" ref="C5:C43" si="1">D5+F5+H5+J5</f>
        <v>0</v>
      </c>
      <c r="D5" s="12">
        <f t="shared" ref="D5:D43" si="2">IF(ISBLANK(E5),0,1)</f>
        <v>0</v>
      </c>
      <c r="E5" s="9"/>
      <c r="F5" s="12">
        <f t="shared" si="0"/>
        <v>0</v>
      </c>
      <c r="G5" s="9"/>
      <c r="H5" s="12">
        <f t="shared" si="0"/>
        <v>0</v>
      </c>
      <c r="I5" s="9"/>
      <c r="J5" s="12">
        <f t="shared" si="0"/>
        <v>0</v>
      </c>
      <c r="K5" s="9"/>
      <c r="L5" s="12"/>
      <c r="M5" s="16"/>
      <c r="Z5" s="24">
        <f t="shared" ref="Z5:Z43" si="3">ROUND(2*D5*E5+1*F5*G5+1*H5*I5+1*J5*K5,2)</f>
        <v>0</v>
      </c>
      <c r="AA5" s="24">
        <f t="shared" ref="AA5:AA43" si="4">2*D5+1*F5+1*H5+1*J5</f>
        <v>0</v>
      </c>
      <c r="AB5" s="24">
        <f t="shared" ref="AB5:AB43" si="5">ROUND(1*D5*E5,2)</f>
        <v>0</v>
      </c>
      <c r="AC5" s="24">
        <f t="shared" ref="AC5:AC43" si="6">1*D5</f>
        <v>0</v>
      </c>
      <c r="AD5" s="24">
        <f t="shared" ref="AD5:AD43" si="7">ROUND(1*J5*K5,2)</f>
        <v>0</v>
      </c>
      <c r="AE5" s="24">
        <f t="shared" ref="AE5:AE43" si="8">1*J5</f>
        <v>0</v>
      </c>
      <c r="AF5" s="24">
        <f t="shared" ref="AF5:AF43" si="9">ROUND(2*D5*E5+1*F5*G5+1*H5*I5+1*J5*K5,2)</f>
        <v>0</v>
      </c>
      <c r="AG5" s="24">
        <f t="shared" ref="AG5:AG43" si="10">2*D5+1*F5+1*H5+1*J5</f>
        <v>0</v>
      </c>
      <c r="AH5" s="24">
        <f t="shared" ref="AH5:AH43" si="11">ROUND(1*D5*E5+2*F5*G5+2*H5*I5+1*J5*K5,2)</f>
        <v>0</v>
      </c>
      <c r="AI5" s="24">
        <f t="shared" ref="AI5:AI43" si="12">1*D5+2*F5+2*H5+1*J5</f>
        <v>0</v>
      </c>
      <c r="AJ5" s="24">
        <f t="shared" ref="AJ5:AJ43" si="13">ROUND(1*D5*E5+1*F5*G5+1*H5*I5+1*J5*K5,2)</f>
        <v>0</v>
      </c>
      <c r="AK5" s="24">
        <f t="shared" ref="AK5:AK43" si="14">1*D5+1*F5+1*H5+1*J5</f>
        <v>0</v>
      </c>
      <c r="AL5" s="24">
        <f t="shared" ref="AL5:AL43" si="15">ROUND(1*F5*G5+1*H5*I5+2*J5*K5,2)</f>
        <v>0</v>
      </c>
      <c r="AM5" s="24">
        <f t="shared" ref="AM5:AM43" si="16">1*F5+1*H5+2*J5</f>
        <v>0</v>
      </c>
      <c r="AN5" s="24">
        <f t="shared" ref="AN5:AN43" si="17">ROUND(2*D5*E5+1*F5*G5+1*H5*I5+2*J5*K5,2)</f>
        <v>0</v>
      </c>
      <c r="AO5" s="24">
        <f t="shared" ref="AO5:AO43" si="18">2*D5+1*F5+1*H5+2*J5</f>
        <v>0</v>
      </c>
    </row>
    <row r="6" spans="1:41" x14ac:dyDescent="0.25">
      <c r="A6" s="2">
        <v>3</v>
      </c>
      <c r="B6" s="1" t="str">
        <f>IF(ISBLANK(PRINCIPAL!B6)," ",PRINCIPAL!B6)</f>
        <v xml:space="preserve"> </v>
      </c>
      <c r="C6" s="14">
        <f t="shared" si="1"/>
        <v>0</v>
      </c>
      <c r="D6" s="12">
        <f t="shared" si="2"/>
        <v>0</v>
      </c>
      <c r="E6" s="10"/>
      <c r="F6" s="12">
        <f t="shared" si="0"/>
        <v>0</v>
      </c>
      <c r="G6" s="10"/>
      <c r="H6" s="12">
        <f t="shared" si="0"/>
        <v>0</v>
      </c>
      <c r="I6" s="10"/>
      <c r="J6" s="12">
        <f t="shared" si="0"/>
        <v>0</v>
      </c>
      <c r="K6" s="10"/>
      <c r="L6" s="12"/>
      <c r="M6" s="16"/>
      <c r="Z6" s="24">
        <f t="shared" si="3"/>
        <v>0</v>
      </c>
      <c r="AA6" s="24">
        <f t="shared" si="4"/>
        <v>0</v>
      </c>
      <c r="AB6" s="24">
        <f t="shared" si="5"/>
        <v>0</v>
      </c>
      <c r="AC6" s="24">
        <f t="shared" si="6"/>
        <v>0</v>
      </c>
      <c r="AD6" s="24">
        <f t="shared" si="7"/>
        <v>0</v>
      </c>
      <c r="AE6" s="24">
        <f t="shared" si="8"/>
        <v>0</v>
      </c>
      <c r="AF6" s="24">
        <f t="shared" si="9"/>
        <v>0</v>
      </c>
      <c r="AG6" s="24">
        <f t="shared" si="10"/>
        <v>0</v>
      </c>
      <c r="AH6" s="24">
        <f t="shared" si="11"/>
        <v>0</v>
      </c>
      <c r="AI6" s="24">
        <f t="shared" si="12"/>
        <v>0</v>
      </c>
      <c r="AJ6" s="24">
        <f t="shared" si="13"/>
        <v>0</v>
      </c>
      <c r="AK6" s="24">
        <f t="shared" si="14"/>
        <v>0</v>
      </c>
      <c r="AL6" s="24">
        <f t="shared" si="15"/>
        <v>0</v>
      </c>
      <c r="AM6" s="24">
        <f t="shared" si="16"/>
        <v>0</v>
      </c>
      <c r="AN6" s="24">
        <f t="shared" si="17"/>
        <v>0</v>
      </c>
      <c r="AO6" s="24">
        <f t="shared" si="18"/>
        <v>0</v>
      </c>
    </row>
    <row r="7" spans="1:41" x14ac:dyDescent="0.25">
      <c r="A7" s="2">
        <v>4</v>
      </c>
      <c r="B7" s="2" t="str">
        <f>IF(ISBLANK(PRINCIPAL!B7)," ",PRINCIPAL!B7)</f>
        <v xml:space="preserve"> </v>
      </c>
      <c r="C7" s="14">
        <f t="shared" si="1"/>
        <v>0</v>
      </c>
      <c r="D7" s="12">
        <f t="shared" si="2"/>
        <v>0</v>
      </c>
      <c r="E7" s="9"/>
      <c r="F7" s="12">
        <f t="shared" si="0"/>
        <v>0</v>
      </c>
      <c r="G7" s="9"/>
      <c r="H7" s="12">
        <f t="shared" si="0"/>
        <v>0</v>
      </c>
      <c r="I7" s="9"/>
      <c r="J7" s="12">
        <f t="shared" si="0"/>
        <v>0</v>
      </c>
      <c r="K7" s="9"/>
      <c r="L7" s="12"/>
      <c r="M7" s="16"/>
      <c r="Z7" s="24">
        <f t="shared" si="3"/>
        <v>0</v>
      </c>
      <c r="AA7" s="24">
        <f t="shared" si="4"/>
        <v>0</v>
      </c>
      <c r="AB7" s="24">
        <f t="shared" si="5"/>
        <v>0</v>
      </c>
      <c r="AC7" s="24">
        <f t="shared" si="6"/>
        <v>0</v>
      </c>
      <c r="AD7" s="24">
        <f t="shared" si="7"/>
        <v>0</v>
      </c>
      <c r="AE7" s="24">
        <f t="shared" si="8"/>
        <v>0</v>
      </c>
      <c r="AF7" s="24">
        <f t="shared" si="9"/>
        <v>0</v>
      </c>
      <c r="AG7" s="24">
        <f t="shared" si="10"/>
        <v>0</v>
      </c>
      <c r="AH7" s="24">
        <f t="shared" si="11"/>
        <v>0</v>
      </c>
      <c r="AI7" s="24">
        <f t="shared" si="12"/>
        <v>0</v>
      </c>
      <c r="AJ7" s="24">
        <f t="shared" si="13"/>
        <v>0</v>
      </c>
      <c r="AK7" s="24">
        <f t="shared" si="14"/>
        <v>0</v>
      </c>
      <c r="AL7" s="24">
        <f t="shared" si="15"/>
        <v>0</v>
      </c>
      <c r="AM7" s="24">
        <f t="shared" si="16"/>
        <v>0</v>
      </c>
      <c r="AN7" s="24">
        <f t="shared" si="17"/>
        <v>0</v>
      </c>
      <c r="AO7" s="24">
        <f t="shared" si="18"/>
        <v>0</v>
      </c>
    </row>
    <row r="8" spans="1:41" x14ac:dyDescent="0.25">
      <c r="A8" s="2">
        <v>5</v>
      </c>
      <c r="B8" s="1" t="str">
        <f>IF(ISBLANK(PRINCIPAL!B8)," ",PRINCIPAL!B8)</f>
        <v xml:space="preserve"> </v>
      </c>
      <c r="C8" s="14">
        <f t="shared" si="1"/>
        <v>0</v>
      </c>
      <c r="D8" s="12">
        <f t="shared" si="2"/>
        <v>0</v>
      </c>
      <c r="E8" s="10"/>
      <c r="F8" s="12">
        <f t="shared" si="0"/>
        <v>0</v>
      </c>
      <c r="G8" s="10"/>
      <c r="H8" s="12">
        <f t="shared" si="0"/>
        <v>0</v>
      </c>
      <c r="I8" s="10"/>
      <c r="J8" s="12">
        <f t="shared" si="0"/>
        <v>0</v>
      </c>
      <c r="K8" s="10"/>
      <c r="L8" s="12"/>
      <c r="M8" s="16"/>
      <c r="Z8" s="24">
        <f t="shared" si="3"/>
        <v>0</v>
      </c>
      <c r="AA8" s="24">
        <f t="shared" si="4"/>
        <v>0</v>
      </c>
      <c r="AB8" s="24">
        <f t="shared" si="5"/>
        <v>0</v>
      </c>
      <c r="AC8" s="24">
        <f t="shared" si="6"/>
        <v>0</v>
      </c>
      <c r="AD8" s="24">
        <f t="shared" si="7"/>
        <v>0</v>
      </c>
      <c r="AE8" s="24">
        <f t="shared" si="8"/>
        <v>0</v>
      </c>
      <c r="AF8" s="24">
        <f t="shared" si="9"/>
        <v>0</v>
      </c>
      <c r="AG8" s="24">
        <f t="shared" si="10"/>
        <v>0</v>
      </c>
      <c r="AH8" s="24">
        <f t="shared" si="11"/>
        <v>0</v>
      </c>
      <c r="AI8" s="24">
        <f t="shared" si="12"/>
        <v>0</v>
      </c>
      <c r="AJ8" s="24">
        <f t="shared" si="13"/>
        <v>0</v>
      </c>
      <c r="AK8" s="24">
        <f t="shared" si="14"/>
        <v>0</v>
      </c>
      <c r="AL8" s="24">
        <f t="shared" si="15"/>
        <v>0</v>
      </c>
      <c r="AM8" s="24">
        <f t="shared" si="16"/>
        <v>0</v>
      </c>
      <c r="AN8" s="24">
        <f t="shared" si="17"/>
        <v>0</v>
      </c>
      <c r="AO8" s="24">
        <f t="shared" si="18"/>
        <v>0</v>
      </c>
    </row>
    <row r="9" spans="1:41" x14ac:dyDescent="0.25">
      <c r="A9" s="2">
        <v>6</v>
      </c>
      <c r="B9" s="2" t="str">
        <f>IF(ISBLANK(PRINCIPAL!B9)," ",PRINCIPAL!B9)</f>
        <v xml:space="preserve"> </v>
      </c>
      <c r="C9" s="14">
        <f t="shared" si="1"/>
        <v>0</v>
      </c>
      <c r="D9" s="12">
        <f t="shared" si="2"/>
        <v>0</v>
      </c>
      <c r="E9" s="9"/>
      <c r="F9" s="12">
        <f t="shared" si="0"/>
        <v>0</v>
      </c>
      <c r="G9" s="9"/>
      <c r="H9" s="12">
        <f t="shared" si="0"/>
        <v>0</v>
      </c>
      <c r="I9" s="9"/>
      <c r="J9" s="12">
        <f t="shared" si="0"/>
        <v>0</v>
      </c>
      <c r="K9" s="9"/>
      <c r="L9" s="12"/>
      <c r="M9" s="16"/>
      <c r="Z9" s="24">
        <f t="shared" si="3"/>
        <v>0</v>
      </c>
      <c r="AA9" s="24">
        <f t="shared" si="4"/>
        <v>0</v>
      </c>
      <c r="AB9" s="24">
        <f t="shared" si="5"/>
        <v>0</v>
      </c>
      <c r="AC9" s="24">
        <f t="shared" si="6"/>
        <v>0</v>
      </c>
      <c r="AD9" s="24">
        <f t="shared" si="7"/>
        <v>0</v>
      </c>
      <c r="AE9" s="24">
        <f t="shared" si="8"/>
        <v>0</v>
      </c>
      <c r="AF9" s="24">
        <f t="shared" si="9"/>
        <v>0</v>
      </c>
      <c r="AG9" s="24">
        <f t="shared" si="10"/>
        <v>0</v>
      </c>
      <c r="AH9" s="24">
        <f t="shared" si="11"/>
        <v>0</v>
      </c>
      <c r="AI9" s="24">
        <f t="shared" si="12"/>
        <v>0</v>
      </c>
      <c r="AJ9" s="24">
        <f t="shared" si="13"/>
        <v>0</v>
      </c>
      <c r="AK9" s="24">
        <f t="shared" si="14"/>
        <v>0</v>
      </c>
      <c r="AL9" s="24">
        <f t="shared" si="15"/>
        <v>0</v>
      </c>
      <c r="AM9" s="24">
        <f t="shared" si="16"/>
        <v>0</v>
      </c>
      <c r="AN9" s="24">
        <f t="shared" si="17"/>
        <v>0</v>
      </c>
      <c r="AO9" s="24">
        <f t="shared" si="18"/>
        <v>0</v>
      </c>
    </row>
    <row r="10" spans="1:41" x14ac:dyDescent="0.25">
      <c r="A10" s="2">
        <v>7</v>
      </c>
      <c r="B10" s="1" t="str">
        <f>IF(ISBLANK(PRINCIPAL!B10)," ",PRINCIPAL!B10)</f>
        <v xml:space="preserve"> </v>
      </c>
      <c r="C10" s="14">
        <f t="shared" si="1"/>
        <v>0</v>
      </c>
      <c r="D10" s="12">
        <f t="shared" si="2"/>
        <v>0</v>
      </c>
      <c r="E10" s="10"/>
      <c r="F10" s="12">
        <f t="shared" si="0"/>
        <v>0</v>
      </c>
      <c r="G10" s="10"/>
      <c r="H10" s="12">
        <f t="shared" si="0"/>
        <v>0</v>
      </c>
      <c r="I10" s="10"/>
      <c r="J10" s="12">
        <f t="shared" si="0"/>
        <v>0</v>
      </c>
      <c r="K10" s="10"/>
      <c r="L10" s="12"/>
      <c r="M10" s="16"/>
      <c r="Z10" s="24">
        <f t="shared" si="3"/>
        <v>0</v>
      </c>
      <c r="AA10" s="24">
        <f t="shared" si="4"/>
        <v>0</v>
      </c>
      <c r="AB10" s="24">
        <f t="shared" si="5"/>
        <v>0</v>
      </c>
      <c r="AC10" s="24">
        <f t="shared" si="6"/>
        <v>0</v>
      </c>
      <c r="AD10" s="24">
        <f t="shared" si="7"/>
        <v>0</v>
      </c>
      <c r="AE10" s="24">
        <f t="shared" si="8"/>
        <v>0</v>
      </c>
      <c r="AF10" s="24">
        <f t="shared" si="9"/>
        <v>0</v>
      </c>
      <c r="AG10" s="24">
        <f t="shared" si="10"/>
        <v>0</v>
      </c>
      <c r="AH10" s="24">
        <f t="shared" si="11"/>
        <v>0</v>
      </c>
      <c r="AI10" s="24">
        <f t="shared" si="12"/>
        <v>0</v>
      </c>
      <c r="AJ10" s="24">
        <f t="shared" si="13"/>
        <v>0</v>
      </c>
      <c r="AK10" s="24">
        <f t="shared" si="14"/>
        <v>0</v>
      </c>
      <c r="AL10" s="24">
        <f t="shared" si="15"/>
        <v>0</v>
      </c>
      <c r="AM10" s="24">
        <f t="shared" si="16"/>
        <v>0</v>
      </c>
      <c r="AN10" s="24">
        <f t="shared" si="17"/>
        <v>0</v>
      </c>
      <c r="AO10" s="24">
        <f t="shared" si="18"/>
        <v>0</v>
      </c>
    </row>
    <row r="11" spans="1:41" x14ac:dyDescent="0.25">
      <c r="A11" s="2">
        <v>8</v>
      </c>
      <c r="B11" s="2" t="str">
        <f>IF(ISBLANK(PRINCIPAL!B11)," ",PRINCIPAL!B11)</f>
        <v xml:space="preserve"> </v>
      </c>
      <c r="C11" s="14">
        <f t="shared" si="1"/>
        <v>0</v>
      </c>
      <c r="D11" s="12">
        <f t="shared" si="2"/>
        <v>0</v>
      </c>
      <c r="E11" s="9"/>
      <c r="F11" s="12">
        <f t="shared" si="0"/>
        <v>0</v>
      </c>
      <c r="G11" s="9"/>
      <c r="H11" s="12">
        <f t="shared" si="0"/>
        <v>0</v>
      </c>
      <c r="I11" s="9"/>
      <c r="J11" s="12">
        <f t="shared" si="0"/>
        <v>0</v>
      </c>
      <c r="K11" s="9"/>
      <c r="L11" s="12"/>
      <c r="M11" s="16"/>
      <c r="Z11" s="24">
        <f t="shared" si="3"/>
        <v>0</v>
      </c>
      <c r="AA11" s="24">
        <f t="shared" si="4"/>
        <v>0</v>
      </c>
      <c r="AB11" s="24">
        <f t="shared" si="5"/>
        <v>0</v>
      </c>
      <c r="AC11" s="24">
        <f t="shared" si="6"/>
        <v>0</v>
      </c>
      <c r="AD11" s="24">
        <f t="shared" si="7"/>
        <v>0</v>
      </c>
      <c r="AE11" s="24">
        <f t="shared" si="8"/>
        <v>0</v>
      </c>
      <c r="AF11" s="24">
        <f t="shared" si="9"/>
        <v>0</v>
      </c>
      <c r="AG11" s="24">
        <f t="shared" si="10"/>
        <v>0</v>
      </c>
      <c r="AH11" s="24">
        <f t="shared" si="11"/>
        <v>0</v>
      </c>
      <c r="AI11" s="24">
        <f t="shared" si="12"/>
        <v>0</v>
      </c>
      <c r="AJ11" s="24">
        <f t="shared" si="13"/>
        <v>0</v>
      </c>
      <c r="AK11" s="24">
        <f t="shared" si="14"/>
        <v>0</v>
      </c>
      <c r="AL11" s="24">
        <f t="shared" si="15"/>
        <v>0</v>
      </c>
      <c r="AM11" s="24">
        <f t="shared" si="16"/>
        <v>0</v>
      </c>
      <c r="AN11" s="24">
        <f t="shared" si="17"/>
        <v>0</v>
      </c>
      <c r="AO11" s="24">
        <f t="shared" si="18"/>
        <v>0</v>
      </c>
    </row>
    <row r="12" spans="1:41" x14ac:dyDescent="0.25">
      <c r="A12" s="2">
        <v>9</v>
      </c>
      <c r="B12" s="1" t="str">
        <f>IF(ISBLANK(PRINCIPAL!B12)," ",PRINCIPAL!B12)</f>
        <v xml:space="preserve"> </v>
      </c>
      <c r="C12" s="14">
        <f t="shared" si="1"/>
        <v>0</v>
      </c>
      <c r="D12" s="12">
        <f t="shared" si="2"/>
        <v>0</v>
      </c>
      <c r="E12" s="10"/>
      <c r="F12" s="12">
        <f t="shared" si="0"/>
        <v>0</v>
      </c>
      <c r="G12" s="10"/>
      <c r="H12" s="12">
        <f t="shared" si="0"/>
        <v>0</v>
      </c>
      <c r="I12" s="10"/>
      <c r="J12" s="12">
        <f t="shared" si="0"/>
        <v>0</v>
      </c>
      <c r="K12" s="10"/>
      <c r="L12" s="12"/>
      <c r="M12" s="16"/>
      <c r="Z12" s="24">
        <f t="shared" si="3"/>
        <v>0</v>
      </c>
      <c r="AA12" s="24">
        <f t="shared" si="4"/>
        <v>0</v>
      </c>
      <c r="AB12" s="24">
        <f t="shared" si="5"/>
        <v>0</v>
      </c>
      <c r="AC12" s="24">
        <f t="shared" si="6"/>
        <v>0</v>
      </c>
      <c r="AD12" s="24">
        <f t="shared" si="7"/>
        <v>0</v>
      </c>
      <c r="AE12" s="24">
        <f t="shared" si="8"/>
        <v>0</v>
      </c>
      <c r="AF12" s="24">
        <f t="shared" si="9"/>
        <v>0</v>
      </c>
      <c r="AG12" s="24">
        <f t="shared" si="10"/>
        <v>0</v>
      </c>
      <c r="AH12" s="24">
        <f t="shared" si="11"/>
        <v>0</v>
      </c>
      <c r="AI12" s="24">
        <f t="shared" si="12"/>
        <v>0</v>
      </c>
      <c r="AJ12" s="24">
        <f t="shared" si="13"/>
        <v>0</v>
      </c>
      <c r="AK12" s="24">
        <f t="shared" si="14"/>
        <v>0</v>
      </c>
      <c r="AL12" s="24">
        <f t="shared" si="15"/>
        <v>0</v>
      </c>
      <c r="AM12" s="24">
        <f t="shared" si="16"/>
        <v>0</v>
      </c>
      <c r="AN12" s="24">
        <f t="shared" si="17"/>
        <v>0</v>
      </c>
      <c r="AO12" s="24">
        <f t="shared" si="18"/>
        <v>0</v>
      </c>
    </row>
    <row r="13" spans="1:41" x14ac:dyDescent="0.25">
      <c r="A13" s="2">
        <v>10</v>
      </c>
      <c r="B13" s="2" t="str">
        <f>IF(ISBLANK(PRINCIPAL!B13)," ",PRINCIPAL!B13)</f>
        <v xml:space="preserve"> </v>
      </c>
      <c r="C13" s="14">
        <f t="shared" si="1"/>
        <v>0</v>
      </c>
      <c r="D13" s="12">
        <f t="shared" si="2"/>
        <v>0</v>
      </c>
      <c r="E13" s="9"/>
      <c r="F13" s="12">
        <f t="shared" si="0"/>
        <v>0</v>
      </c>
      <c r="G13" s="9"/>
      <c r="H13" s="12">
        <f t="shared" si="0"/>
        <v>0</v>
      </c>
      <c r="I13" s="9"/>
      <c r="J13" s="12">
        <f t="shared" si="0"/>
        <v>0</v>
      </c>
      <c r="K13" s="9"/>
      <c r="L13" s="12"/>
      <c r="M13" s="16"/>
      <c r="Z13" s="24">
        <f t="shared" si="3"/>
        <v>0</v>
      </c>
      <c r="AA13" s="24">
        <f t="shared" si="4"/>
        <v>0</v>
      </c>
      <c r="AB13" s="24">
        <f t="shared" si="5"/>
        <v>0</v>
      </c>
      <c r="AC13" s="24">
        <f t="shared" si="6"/>
        <v>0</v>
      </c>
      <c r="AD13" s="24">
        <f t="shared" si="7"/>
        <v>0</v>
      </c>
      <c r="AE13" s="24">
        <f t="shared" si="8"/>
        <v>0</v>
      </c>
      <c r="AF13" s="24">
        <f t="shared" si="9"/>
        <v>0</v>
      </c>
      <c r="AG13" s="24">
        <f t="shared" si="10"/>
        <v>0</v>
      </c>
      <c r="AH13" s="24">
        <f t="shared" si="11"/>
        <v>0</v>
      </c>
      <c r="AI13" s="24">
        <f t="shared" si="12"/>
        <v>0</v>
      </c>
      <c r="AJ13" s="24">
        <f t="shared" si="13"/>
        <v>0</v>
      </c>
      <c r="AK13" s="24">
        <f t="shared" si="14"/>
        <v>0</v>
      </c>
      <c r="AL13" s="24">
        <f t="shared" si="15"/>
        <v>0</v>
      </c>
      <c r="AM13" s="24">
        <f t="shared" si="16"/>
        <v>0</v>
      </c>
      <c r="AN13" s="24">
        <f t="shared" si="17"/>
        <v>0</v>
      </c>
      <c r="AO13" s="24">
        <f t="shared" si="18"/>
        <v>0</v>
      </c>
    </row>
    <row r="14" spans="1:41" x14ac:dyDescent="0.25">
      <c r="A14" s="2">
        <v>11</v>
      </c>
      <c r="B14" s="1" t="str">
        <f>IF(ISBLANK(PRINCIPAL!B14)," ",PRINCIPAL!B14)</f>
        <v xml:space="preserve"> </v>
      </c>
      <c r="C14" s="14">
        <f t="shared" si="1"/>
        <v>0</v>
      </c>
      <c r="D14" s="12">
        <f t="shared" si="2"/>
        <v>0</v>
      </c>
      <c r="E14" s="10"/>
      <c r="F14" s="12">
        <f t="shared" si="0"/>
        <v>0</v>
      </c>
      <c r="G14" s="10"/>
      <c r="H14" s="12">
        <f t="shared" si="0"/>
        <v>0</v>
      </c>
      <c r="I14" s="10"/>
      <c r="J14" s="12">
        <f t="shared" si="0"/>
        <v>0</v>
      </c>
      <c r="K14" s="10"/>
      <c r="L14" s="12"/>
      <c r="M14" s="16"/>
      <c r="Z14" s="24">
        <f t="shared" si="3"/>
        <v>0</v>
      </c>
      <c r="AA14" s="24">
        <f t="shared" si="4"/>
        <v>0</v>
      </c>
      <c r="AB14" s="24">
        <f t="shared" si="5"/>
        <v>0</v>
      </c>
      <c r="AC14" s="24">
        <f t="shared" si="6"/>
        <v>0</v>
      </c>
      <c r="AD14" s="24">
        <f t="shared" si="7"/>
        <v>0</v>
      </c>
      <c r="AE14" s="24">
        <f t="shared" si="8"/>
        <v>0</v>
      </c>
      <c r="AF14" s="24">
        <f t="shared" si="9"/>
        <v>0</v>
      </c>
      <c r="AG14" s="24">
        <f t="shared" si="10"/>
        <v>0</v>
      </c>
      <c r="AH14" s="24">
        <f t="shared" si="11"/>
        <v>0</v>
      </c>
      <c r="AI14" s="24">
        <f t="shared" si="12"/>
        <v>0</v>
      </c>
      <c r="AJ14" s="24">
        <f t="shared" si="13"/>
        <v>0</v>
      </c>
      <c r="AK14" s="24">
        <f t="shared" si="14"/>
        <v>0</v>
      </c>
      <c r="AL14" s="24">
        <f t="shared" si="15"/>
        <v>0</v>
      </c>
      <c r="AM14" s="24">
        <f t="shared" si="16"/>
        <v>0</v>
      </c>
      <c r="AN14" s="24">
        <f t="shared" si="17"/>
        <v>0</v>
      </c>
      <c r="AO14" s="24">
        <f t="shared" si="18"/>
        <v>0</v>
      </c>
    </row>
    <row r="15" spans="1:41" x14ac:dyDescent="0.25">
      <c r="A15" s="2">
        <v>12</v>
      </c>
      <c r="B15" s="2" t="str">
        <f>IF(ISBLANK(PRINCIPAL!B15)," ",PRINCIPAL!B15)</f>
        <v xml:space="preserve"> </v>
      </c>
      <c r="C15" s="14">
        <f t="shared" si="1"/>
        <v>0</v>
      </c>
      <c r="D15" s="12">
        <f t="shared" si="2"/>
        <v>0</v>
      </c>
      <c r="E15" s="9"/>
      <c r="F15" s="12">
        <f t="shared" si="0"/>
        <v>0</v>
      </c>
      <c r="G15" s="9"/>
      <c r="H15" s="12">
        <f t="shared" si="0"/>
        <v>0</v>
      </c>
      <c r="I15" s="9"/>
      <c r="J15" s="12">
        <f t="shared" si="0"/>
        <v>0</v>
      </c>
      <c r="K15" s="9"/>
      <c r="L15" s="12"/>
      <c r="M15" s="16"/>
      <c r="Z15" s="24">
        <f t="shared" si="3"/>
        <v>0</v>
      </c>
      <c r="AA15" s="24">
        <f t="shared" si="4"/>
        <v>0</v>
      </c>
      <c r="AB15" s="24">
        <f t="shared" si="5"/>
        <v>0</v>
      </c>
      <c r="AC15" s="24">
        <f t="shared" si="6"/>
        <v>0</v>
      </c>
      <c r="AD15" s="24">
        <f t="shared" si="7"/>
        <v>0</v>
      </c>
      <c r="AE15" s="24">
        <f t="shared" si="8"/>
        <v>0</v>
      </c>
      <c r="AF15" s="24">
        <f t="shared" si="9"/>
        <v>0</v>
      </c>
      <c r="AG15" s="24">
        <f t="shared" si="10"/>
        <v>0</v>
      </c>
      <c r="AH15" s="24">
        <f t="shared" si="11"/>
        <v>0</v>
      </c>
      <c r="AI15" s="24">
        <f t="shared" si="12"/>
        <v>0</v>
      </c>
      <c r="AJ15" s="24">
        <f t="shared" si="13"/>
        <v>0</v>
      </c>
      <c r="AK15" s="24">
        <f t="shared" si="14"/>
        <v>0</v>
      </c>
      <c r="AL15" s="24">
        <f t="shared" si="15"/>
        <v>0</v>
      </c>
      <c r="AM15" s="24">
        <f t="shared" si="16"/>
        <v>0</v>
      </c>
      <c r="AN15" s="24">
        <f t="shared" si="17"/>
        <v>0</v>
      </c>
      <c r="AO15" s="24">
        <f t="shared" si="18"/>
        <v>0</v>
      </c>
    </row>
    <row r="16" spans="1:41" x14ac:dyDescent="0.25">
      <c r="A16" s="2">
        <v>13</v>
      </c>
      <c r="B16" s="1" t="str">
        <f>IF(ISBLANK(PRINCIPAL!B16)," ",PRINCIPAL!B16)</f>
        <v xml:space="preserve"> </v>
      </c>
      <c r="C16" s="14">
        <f t="shared" si="1"/>
        <v>0</v>
      </c>
      <c r="D16" s="12">
        <f t="shared" si="2"/>
        <v>0</v>
      </c>
      <c r="E16" s="10"/>
      <c r="F16" s="12">
        <f t="shared" si="0"/>
        <v>0</v>
      </c>
      <c r="G16" s="10"/>
      <c r="H16" s="12">
        <f t="shared" si="0"/>
        <v>0</v>
      </c>
      <c r="I16" s="10"/>
      <c r="J16" s="12">
        <f t="shared" si="0"/>
        <v>0</v>
      </c>
      <c r="K16" s="10"/>
      <c r="L16" s="12"/>
      <c r="M16" s="16"/>
      <c r="Z16" s="24">
        <f t="shared" si="3"/>
        <v>0</v>
      </c>
      <c r="AA16" s="24">
        <f t="shared" si="4"/>
        <v>0</v>
      </c>
      <c r="AB16" s="24">
        <f t="shared" si="5"/>
        <v>0</v>
      </c>
      <c r="AC16" s="24">
        <f t="shared" si="6"/>
        <v>0</v>
      </c>
      <c r="AD16" s="24">
        <f t="shared" si="7"/>
        <v>0</v>
      </c>
      <c r="AE16" s="24">
        <f t="shared" si="8"/>
        <v>0</v>
      </c>
      <c r="AF16" s="24">
        <f t="shared" si="9"/>
        <v>0</v>
      </c>
      <c r="AG16" s="24">
        <f t="shared" si="10"/>
        <v>0</v>
      </c>
      <c r="AH16" s="24">
        <f t="shared" si="11"/>
        <v>0</v>
      </c>
      <c r="AI16" s="24">
        <f t="shared" si="12"/>
        <v>0</v>
      </c>
      <c r="AJ16" s="24">
        <f t="shared" si="13"/>
        <v>0</v>
      </c>
      <c r="AK16" s="24">
        <f t="shared" si="14"/>
        <v>0</v>
      </c>
      <c r="AL16" s="24">
        <f t="shared" si="15"/>
        <v>0</v>
      </c>
      <c r="AM16" s="24">
        <f t="shared" si="16"/>
        <v>0</v>
      </c>
      <c r="AN16" s="24">
        <f t="shared" si="17"/>
        <v>0</v>
      </c>
      <c r="AO16" s="24">
        <f t="shared" si="18"/>
        <v>0</v>
      </c>
    </row>
    <row r="17" spans="1:41" x14ac:dyDescent="0.25">
      <c r="A17" s="2">
        <v>14</v>
      </c>
      <c r="B17" s="2" t="str">
        <f>IF(ISBLANK(PRINCIPAL!B17)," ",PRINCIPAL!B17)</f>
        <v xml:space="preserve"> </v>
      </c>
      <c r="C17" s="14">
        <f t="shared" si="1"/>
        <v>0</v>
      </c>
      <c r="D17" s="12">
        <f t="shared" si="2"/>
        <v>0</v>
      </c>
      <c r="E17" s="9"/>
      <c r="F17" s="12">
        <f t="shared" si="0"/>
        <v>0</v>
      </c>
      <c r="G17" s="9"/>
      <c r="H17" s="12">
        <f t="shared" si="0"/>
        <v>0</v>
      </c>
      <c r="I17" s="9"/>
      <c r="J17" s="12">
        <f t="shared" si="0"/>
        <v>0</v>
      </c>
      <c r="K17" s="9"/>
      <c r="L17" s="12"/>
      <c r="M17" s="16"/>
      <c r="Z17" s="24">
        <f t="shared" si="3"/>
        <v>0</v>
      </c>
      <c r="AA17" s="24">
        <f t="shared" si="4"/>
        <v>0</v>
      </c>
      <c r="AB17" s="24">
        <f t="shared" si="5"/>
        <v>0</v>
      </c>
      <c r="AC17" s="24">
        <f t="shared" si="6"/>
        <v>0</v>
      </c>
      <c r="AD17" s="24">
        <f t="shared" si="7"/>
        <v>0</v>
      </c>
      <c r="AE17" s="24">
        <f t="shared" si="8"/>
        <v>0</v>
      </c>
      <c r="AF17" s="24">
        <f t="shared" si="9"/>
        <v>0</v>
      </c>
      <c r="AG17" s="24">
        <f t="shared" si="10"/>
        <v>0</v>
      </c>
      <c r="AH17" s="24">
        <f t="shared" si="11"/>
        <v>0</v>
      </c>
      <c r="AI17" s="24">
        <f t="shared" si="12"/>
        <v>0</v>
      </c>
      <c r="AJ17" s="24">
        <f t="shared" si="13"/>
        <v>0</v>
      </c>
      <c r="AK17" s="24">
        <f t="shared" si="14"/>
        <v>0</v>
      </c>
      <c r="AL17" s="24">
        <f t="shared" si="15"/>
        <v>0</v>
      </c>
      <c r="AM17" s="24">
        <f t="shared" si="16"/>
        <v>0</v>
      </c>
      <c r="AN17" s="24">
        <f t="shared" si="17"/>
        <v>0</v>
      </c>
      <c r="AO17" s="24">
        <f t="shared" si="18"/>
        <v>0</v>
      </c>
    </row>
    <row r="18" spans="1:41" x14ac:dyDescent="0.25">
      <c r="A18" s="2">
        <v>15</v>
      </c>
      <c r="B18" s="1" t="str">
        <f>IF(ISBLANK(PRINCIPAL!B18)," ",PRINCIPAL!B18)</f>
        <v xml:space="preserve"> </v>
      </c>
      <c r="C18" s="14">
        <f t="shared" si="1"/>
        <v>0</v>
      </c>
      <c r="D18" s="12">
        <f t="shared" si="2"/>
        <v>0</v>
      </c>
      <c r="E18" s="10"/>
      <c r="F18" s="12">
        <f t="shared" si="0"/>
        <v>0</v>
      </c>
      <c r="G18" s="10"/>
      <c r="H18" s="12">
        <f t="shared" si="0"/>
        <v>0</v>
      </c>
      <c r="I18" s="10"/>
      <c r="J18" s="12">
        <f t="shared" si="0"/>
        <v>0</v>
      </c>
      <c r="K18" s="10"/>
      <c r="L18" s="12"/>
      <c r="M18" s="16"/>
      <c r="Z18" s="24">
        <f t="shared" si="3"/>
        <v>0</v>
      </c>
      <c r="AA18" s="24">
        <f t="shared" si="4"/>
        <v>0</v>
      </c>
      <c r="AB18" s="24">
        <f t="shared" si="5"/>
        <v>0</v>
      </c>
      <c r="AC18" s="24">
        <f t="shared" si="6"/>
        <v>0</v>
      </c>
      <c r="AD18" s="24">
        <f t="shared" si="7"/>
        <v>0</v>
      </c>
      <c r="AE18" s="24">
        <f t="shared" si="8"/>
        <v>0</v>
      </c>
      <c r="AF18" s="24">
        <f t="shared" si="9"/>
        <v>0</v>
      </c>
      <c r="AG18" s="24">
        <f t="shared" si="10"/>
        <v>0</v>
      </c>
      <c r="AH18" s="24">
        <f t="shared" si="11"/>
        <v>0</v>
      </c>
      <c r="AI18" s="24">
        <f t="shared" si="12"/>
        <v>0</v>
      </c>
      <c r="AJ18" s="24">
        <f t="shared" si="13"/>
        <v>0</v>
      </c>
      <c r="AK18" s="24">
        <f t="shared" si="14"/>
        <v>0</v>
      </c>
      <c r="AL18" s="24">
        <f t="shared" si="15"/>
        <v>0</v>
      </c>
      <c r="AM18" s="24">
        <f t="shared" si="16"/>
        <v>0</v>
      </c>
      <c r="AN18" s="24">
        <f t="shared" si="17"/>
        <v>0</v>
      </c>
      <c r="AO18" s="24">
        <f t="shared" si="18"/>
        <v>0</v>
      </c>
    </row>
    <row r="19" spans="1:41" x14ac:dyDescent="0.25">
      <c r="A19" s="2">
        <v>16</v>
      </c>
      <c r="B19" s="2" t="str">
        <f>IF(ISBLANK(PRINCIPAL!B19)," ",PRINCIPAL!B19)</f>
        <v xml:space="preserve"> </v>
      </c>
      <c r="C19" s="14">
        <f t="shared" si="1"/>
        <v>0</v>
      </c>
      <c r="D19" s="12">
        <f t="shared" si="2"/>
        <v>0</v>
      </c>
      <c r="E19" s="9"/>
      <c r="F19" s="12">
        <f t="shared" si="0"/>
        <v>0</v>
      </c>
      <c r="G19" s="9"/>
      <c r="H19" s="12">
        <f t="shared" si="0"/>
        <v>0</v>
      </c>
      <c r="I19" s="9"/>
      <c r="J19" s="12">
        <f t="shared" si="0"/>
        <v>0</v>
      </c>
      <c r="K19" s="9"/>
      <c r="L19" s="12"/>
      <c r="M19" s="16"/>
      <c r="Z19" s="24">
        <f t="shared" si="3"/>
        <v>0</v>
      </c>
      <c r="AA19" s="24">
        <f t="shared" si="4"/>
        <v>0</v>
      </c>
      <c r="AB19" s="24">
        <f t="shared" si="5"/>
        <v>0</v>
      </c>
      <c r="AC19" s="24">
        <f t="shared" si="6"/>
        <v>0</v>
      </c>
      <c r="AD19" s="24">
        <f t="shared" si="7"/>
        <v>0</v>
      </c>
      <c r="AE19" s="24">
        <f t="shared" si="8"/>
        <v>0</v>
      </c>
      <c r="AF19" s="24">
        <f t="shared" si="9"/>
        <v>0</v>
      </c>
      <c r="AG19" s="24">
        <f t="shared" si="10"/>
        <v>0</v>
      </c>
      <c r="AH19" s="24">
        <f t="shared" si="11"/>
        <v>0</v>
      </c>
      <c r="AI19" s="24">
        <f t="shared" si="12"/>
        <v>0</v>
      </c>
      <c r="AJ19" s="24">
        <f t="shared" si="13"/>
        <v>0</v>
      </c>
      <c r="AK19" s="24">
        <f t="shared" si="14"/>
        <v>0</v>
      </c>
      <c r="AL19" s="24">
        <f t="shared" si="15"/>
        <v>0</v>
      </c>
      <c r="AM19" s="24">
        <f t="shared" si="16"/>
        <v>0</v>
      </c>
      <c r="AN19" s="24">
        <f t="shared" si="17"/>
        <v>0</v>
      </c>
      <c r="AO19" s="24">
        <f t="shared" si="18"/>
        <v>0</v>
      </c>
    </row>
    <row r="20" spans="1:41" x14ac:dyDescent="0.25">
      <c r="A20" s="2">
        <v>17</v>
      </c>
      <c r="B20" s="1" t="str">
        <f>IF(ISBLANK(PRINCIPAL!B20)," ",PRINCIPAL!B20)</f>
        <v xml:space="preserve"> </v>
      </c>
      <c r="C20" s="14">
        <f t="shared" si="1"/>
        <v>0</v>
      </c>
      <c r="D20" s="12">
        <f t="shared" si="2"/>
        <v>0</v>
      </c>
      <c r="E20" s="10"/>
      <c r="F20" s="12">
        <f t="shared" ref="F20:F43" si="19">IF(ISBLANK(G20),0,1)</f>
        <v>0</v>
      </c>
      <c r="G20" s="10"/>
      <c r="H20" s="12">
        <f t="shared" ref="H20:H43" si="20">IF(ISBLANK(I20),0,1)</f>
        <v>0</v>
      </c>
      <c r="I20" s="10"/>
      <c r="J20" s="12">
        <f t="shared" ref="J20:J43" si="21">IF(ISBLANK(K20),0,1)</f>
        <v>0</v>
      </c>
      <c r="K20" s="10"/>
      <c r="L20" s="12"/>
      <c r="M20" s="16"/>
      <c r="Z20" s="24">
        <f t="shared" si="3"/>
        <v>0</v>
      </c>
      <c r="AA20" s="24">
        <f t="shared" si="4"/>
        <v>0</v>
      </c>
      <c r="AB20" s="24">
        <f t="shared" si="5"/>
        <v>0</v>
      </c>
      <c r="AC20" s="24">
        <f t="shared" si="6"/>
        <v>0</v>
      </c>
      <c r="AD20" s="24">
        <f t="shared" si="7"/>
        <v>0</v>
      </c>
      <c r="AE20" s="24">
        <f t="shared" si="8"/>
        <v>0</v>
      </c>
      <c r="AF20" s="24">
        <f t="shared" si="9"/>
        <v>0</v>
      </c>
      <c r="AG20" s="24">
        <f t="shared" si="10"/>
        <v>0</v>
      </c>
      <c r="AH20" s="24">
        <f t="shared" si="11"/>
        <v>0</v>
      </c>
      <c r="AI20" s="24">
        <f t="shared" si="12"/>
        <v>0</v>
      </c>
      <c r="AJ20" s="24">
        <f t="shared" si="13"/>
        <v>0</v>
      </c>
      <c r="AK20" s="24">
        <f t="shared" si="14"/>
        <v>0</v>
      </c>
      <c r="AL20" s="24">
        <f t="shared" si="15"/>
        <v>0</v>
      </c>
      <c r="AM20" s="24">
        <f t="shared" si="16"/>
        <v>0</v>
      </c>
      <c r="AN20" s="24">
        <f t="shared" si="17"/>
        <v>0</v>
      </c>
      <c r="AO20" s="24">
        <f t="shared" si="18"/>
        <v>0</v>
      </c>
    </row>
    <row r="21" spans="1:41" x14ac:dyDescent="0.25">
      <c r="A21" s="2">
        <v>18</v>
      </c>
      <c r="B21" s="2" t="str">
        <f>IF(ISBLANK(PRINCIPAL!B21)," ",PRINCIPAL!B21)</f>
        <v xml:space="preserve"> </v>
      </c>
      <c r="C21" s="14">
        <f t="shared" si="1"/>
        <v>0</v>
      </c>
      <c r="D21" s="12">
        <f t="shared" si="2"/>
        <v>0</v>
      </c>
      <c r="E21" s="9"/>
      <c r="F21" s="12">
        <f t="shared" si="19"/>
        <v>0</v>
      </c>
      <c r="G21" s="9"/>
      <c r="H21" s="12">
        <f t="shared" si="20"/>
        <v>0</v>
      </c>
      <c r="I21" s="9"/>
      <c r="J21" s="12">
        <f t="shared" si="21"/>
        <v>0</v>
      </c>
      <c r="K21" s="9"/>
      <c r="L21" s="12"/>
      <c r="M21" s="16"/>
      <c r="Z21" s="24">
        <f t="shared" si="3"/>
        <v>0</v>
      </c>
      <c r="AA21" s="24">
        <f t="shared" si="4"/>
        <v>0</v>
      </c>
      <c r="AB21" s="24">
        <f t="shared" si="5"/>
        <v>0</v>
      </c>
      <c r="AC21" s="24">
        <f t="shared" si="6"/>
        <v>0</v>
      </c>
      <c r="AD21" s="24">
        <f t="shared" si="7"/>
        <v>0</v>
      </c>
      <c r="AE21" s="24">
        <f t="shared" si="8"/>
        <v>0</v>
      </c>
      <c r="AF21" s="24">
        <f t="shared" si="9"/>
        <v>0</v>
      </c>
      <c r="AG21" s="24">
        <f t="shared" si="10"/>
        <v>0</v>
      </c>
      <c r="AH21" s="24">
        <f t="shared" si="11"/>
        <v>0</v>
      </c>
      <c r="AI21" s="24">
        <f t="shared" si="12"/>
        <v>0</v>
      </c>
      <c r="AJ21" s="24">
        <f t="shared" si="13"/>
        <v>0</v>
      </c>
      <c r="AK21" s="24">
        <f t="shared" si="14"/>
        <v>0</v>
      </c>
      <c r="AL21" s="24">
        <f t="shared" si="15"/>
        <v>0</v>
      </c>
      <c r="AM21" s="24">
        <f t="shared" si="16"/>
        <v>0</v>
      </c>
      <c r="AN21" s="24">
        <f t="shared" si="17"/>
        <v>0</v>
      </c>
      <c r="AO21" s="24">
        <f t="shared" si="18"/>
        <v>0</v>
      </c>
    </row>
    <row r="22" spans="1:41" x14ac:dyDescent="0.25">
      <c r="A22" s="2">
        <v>19</v>
      </c>
      <c r="B22" s="1" t="str">
        <f>IF(ISBLANK(PRINCIPAL!B22)," ",PRINCIPAL!B22)</f>
        <v xml:space="preserve"> </v>
      </c>
      <c r="C22" s="14">
        <f t="shared" si="1"/>
        <v>0</v>
      </c>
      <c r="D22" s="12">
        <f t="shared" si="2"/>
        <v>0</v>
      </c>
      <c r="E22" s="10"/>
      <c r="F22" s="12">
        <f t="shared" si="19"/>
        <v>0</v>
      </c>
      <c r="G22" s="10"/>
      <c r="H22" s="12">
        <f t="shared" si="20"/>
        <v>0</v>
      </c>
      <c r="I22" s="10"/>
      <c r="J22" s="12">
        <f t="shared" si="21"/>
        <v>0</v>
      </c>
      <c r="K22" s="10"/>
      <c r="L22" s="12"/>
      <c r="M22" s="16"/>
      <c r="Z22" s="24">
        <f t="shared" si="3"/>
        <v>0</v>
      </c>
      <c r="AA22" s="24">
        <f t="shared" si="4"/>
        <v>0</v>
      </c>
      <c r="AB22" s="24">
        <f t="shared" si="5"/>
        <v>0</v>
      </c>
      <c r="AC22" s="24">
        <f t="shared" si="6"/>
        <v>0</v>
      </c>
      <c r="AD22" s="24">
        <f t="shared" si="7"/>
        <v>0</v>
      </c>
      <c r="AE22" s="24">
        <f t="shared" si="8"/>
        <v>0</v>
      </c>
      <c r="AF22" s="24">
        <f t="shared" si="9"/>
        <v>0</v>
      </c>
      <c r="AG22" s="24">
        <f t="shared" si="10"/>
        <v>0</v>
      </c>
      <c r="AH22" s="24">
        <f t="shared" si="11"/>
        <v>0</v>
      </c>
      <c r="AI22" s="24">
        <f t="shared" si="12"/>
        <v>0</v>
      </c>
      <c r="AJ22" s="24">
        <f t="shared" si="13"/>
        <v>0</v>
      </c>
      <c r="AK22" s="24">
        <f t="shared" si="14"/>
        <v>0</v>
      </c>
      <c r="AL22" s="24">
        <f t="shared" si="15"/>
        <v>0</v>
      </c>
      <c r="AM22" s="24">
        <f t="shared" si="16"/>
        <v>0</v>
      </c>
      <c r="AN22" s="24">
        <f t="shared" si="17"/>
        <v>0</v>
      </c>
      <c r="AO22" s="24">
        <f t="shared" si="18"/>
        <v>0</v>
      </c>
    </row>
    <row r="23" spans="1:41" x14ac:dyDescent="0.25">
      <c r="A23" s="2">
        <v>20</v>
      </c>
      <c r="B23" s="2" t="str">
        <f>IF(ISBLANK(PRINCIPAL!B23)," ",PRINCIPAL!B23)</f>
        <v xml:space="preserve"> </v>
      </c>
      <c r="C23" s="14">
        <f t="shared" si="1"/>
        <v>0</v>
      </c>
      <c r="D23" s="12">
        <f t="shared" si="2"/>
        <v>0</v>
      </c>
      <c r="E23" s="9"/>
      <c r="F23" s="12">
        <f t="shared" si="19"/>
        <v>0</v>
      </c>
      <c r="G23" s="9"/>
      <c r="H23" s="12">
        <f t="shared" si="20"/>
        <v>0</v>
      </c>
      <c r="I23" s="9"/>
      <c r="J23" s="12">
        <f t="shared" si="21"/>
        <v>0</v>
      </c>
      <c r="K23" s="9"/>
      <c r="L23" s="12"/>
      <c r="M23" s="16"/>
      <c r="Z23" s="24">
        <f t="shared" si="3"/>
        <v>0</v>
      </c>
      <c r="AA23" s="24">
        <f t="shared" si="4"/>
        <v>0</v>
      </c>
      <c r="AB23" s="24">
        <f t="shared" si="5"/>
        <v>0</v>
      </c>
      <c r="AC23" s="24">
        <f t="shared" si="6"/>
        <v>0</v>
      </c>
      <c r="AD23" s="24">
        <f t="shared" si="7"/>
        <v>0</v>
      </c>
      <c r="AE23" s="24">
        <f t="shared" si="8"/>
        <v>0</v>
      </c>
      <c r="AF23" s="24">
        <f t="shared" si="9"/>
        <v>0</v>
      </c>
      <c r="AG23" s="24">
        <f t="shared" si="10"/>
        <v>0</v>
      </c>
      <c r="AH23" s="24">
        <f t="shared" si="11"/>
        <v>0</v>
      </c>
      <c r="AI23" s="24">
        <f t="shared" si="12"/>
        <v>0</v>
      </c>
      <c r="AJ23" s="24">
        <f t="shared" si="13"/>
        <v>0</v>
      </c>
      <c r="AK23" s="24">
        <f t="shared" si="14"/>
        <v>0</v>
      </c>
      <c r="AL23" s="24">
        <f t="shared" si="15"/>
        <v>0</v>
      </c>
      <c r="AM23" s="24">
        <f t="shared" si="16"/>
        <v>0</v>
      </c>
      <c r="AN23" s="24">
        <f t="shared" si="17"/>
        <v>0</v>
      </c>
      <c r="AO23" s="24">
        <f t="shared" si="18"/>
        <v>0</v>
      </c>
    </row>
    <row r="24" spans="1:41" x14ac:dyDescent="0.25">
      <c r="A24" s="2">
        <v>21</v>
      </c>
      <c r="B24" s="1" t="str">
        <f>IF(ISBLANK(PRINCIPAL!B24)," ",PRINCIPAL!B24)</f>
        <v xml:space="preserve"> </v>
      </c>
      <c r="C24" s="14">
        <f t="shared" si="1"/>
        <v>0</v>
      </c>
      <c r="D24" s="12">
        <f t="shared" si="2"/>
        <v>0</v>
      </c>
      <c r="E24" s="10"/>
      <c r="F24" s="12">
        <f t="shared" si="19"/>
        <v>0</v>
      </c>
      <c r="G24" s="10"/>
      <c r="H24" s="12">
        <f t="shared" si="20"/>
        <v>0</v>
      </c>
      <c r="I24" s="10"/>
      <c r="J24" s="12">
        <f t="shared" si="21"/>
        <v>0</v>
      </c>
      <c r="K24" s="10"/>
      <c r="L24" s="12"/>
      <c r="M24" s="16"/>
      <c r="Z24" s="24">
        <f t="shared" si="3"/>
        <v>0</v>
      </c>
      <c r="AA24" s="24">
        <f t="shared" si="4"/>
        <v>0</v>
      </c>
      <c r="AB24" s="24">
        <f t="shared" si="5"/>
        <v>0</v>
      </c>
      <c r="AC24" s="24">
        <f t="shared" si="6"/>
        <v>0</v>
      </c>
      <c r="AD24" s="24">
        <f t="shared" si="7"/>
        <v>0</v>
      </c>
      <c r="AE24" s="24">
        <f t="shared" si="8"/>
        <v>0</v>
      </c>
      <c r="AF24" s="24">
        <f t="shared" si="9"/>
        <v>0</v>
      </c>
      <c r="AG24" s="24">
        <f t="shared" si="10"/>
        <v>0</v>
      </c>
      <c r="AH24" s="24">
        <f t="shared" si="11"/>
        <v>0</v>
      </c>
      <c r="AI24" s="24">
        <f t="shared" si="12"/>
        <v>0</v>
      </c>
      <c r="AJ24" s="24">
        <f t="shared" si="13"/>
        <v>0</v>
      </c>
      <c r="AK24" s="24">
        <f t="shared" si="14"/>
        <v>0</v>
      </c>
      <c r="AL24" s="24">
        <f t="shared" si="15"/>
        <v>0</v>
      </c>
      <c r="AM24" s="24">
        <f t="shared" si="16"/>
        <v>0</v>
      </c>
      <c r="AN24" s="24">
        <f t="shared" si="17"/>
        <v>0</v>
      </c>
      <c r="AO24" s="24">
        <f t="shared" si="18"/>
        <v>0</v>
      </c>
    </row>
    <row r="25" spans="1:41" x14ac:dyDescent="0.25">
      <c r="A25" s="2">
        <v>22</v>
      </c>
      <c r="B25" s="2" t="str">
        <f>IF(ISBLANK(PRINCIPAL!B25)," ",PRINCIPAL!B25)</f>
        <v xml:space="preserve"> </v>
      </c>
      <c r="C25" s="14">
        <f t="shared" si="1"/>
        <v>0</v>
      </c>
      <c r="D25" s="12">
        <f t="shared" si="2"/>
        <v>0</v>
      </c>
      <c r="E25" s="9"/>
      <c r="F25" s="12">
        <f t="shared" si="19"/>
        <v>0</v>
      </c>
      <c r="G25" s="9"/>
      <c r="H25" s="12">
        <f t="shared" si="20"/>
        <v>0</v>
      </c>
      <c r="I25" s="9"/>
      <c r="J25" s="12">
        <f t="shared" si="21"/>
        <v>0</v>
      </c>
      <c r="K25" s="9"/>
      <c r="L25" s="12"/>
      <c r="M25" s="16"/>
      <c r="Z25" s="24">
        <f t="shared" si="3"/>
        <v>0</v>
      </c>
      <c r="AA25" s="24">
        <f t="shared" si="4"/>
        <v>0</v>
      </c>
      <c r="AB25" s="24">
        <f t="shared" si="5"/>
        <v>0</v>
      </c>
      <c r="AC25" s="24">
        <f t="shared" si="6"/>
        <v>0</v>
      </c>
      <c r="AD25" s="24">
        <f t="shared" si="7"/>
        <v>0</v>
      </c>
      <c r="AE25" s="24">
        <f t="shared" si="8"/>
        <v>0</v>
      </c>
      <c r="AF25" s="24">
        <f t="shared" si="9"/>
        <v>0</v>
      </c>
      <c r="AG25" s="24">
        <f t="shared" si="10"/>
        <v>0</v>
      </c>
      <c r="AH25" s="24">
        <f t="shared" si="11"/>
        <v>0</v>
      </c>
      <c r="AI25" s="24">
        <f t="shared" si="12"/>
        <v>0</v>
      </c>
      <c r="AJ25" s="24">
        <f t="shared" si="13"/>
        <v>0</v>
      </c>
      <c r="AK25" s="24">
        <f t="shared" si="14"/>
        <v>0</v>
      </c>
      <c r="AL25" s="24">
        <f t="shared" si="15"/>
        <v>0</v>
      </c>
      <c r="AM25" s="24">
        <f t="shared" si="16"/>
        <v>0</v>
      </c>
      <c r="AN25" s="24">
        <f t="shared" si="17"/>
        <v>0</v>
      </c>
      <c r="AO25" s="24">
        <f t="shared" si="18"/>
        <v>0</v>
      </c>
    </row>
    <row r="26" spans="1:41" x14ac:dyDescent="0.25">
      <c r="A26" s="2">
        <v>23</v>
      </c>
      <c r="B26" s="1" t="str">
        <f>IF(ISBLANK(PRINCIPAL!B26)," ",PRINCIPAL!B26)</f>
        <v xml:space="preserve"> </v>
      </c>
      <c r="C26" s="14">
        <f t="shared" si="1"/>
        <v>0</v>
      </c>
      <c r="D26" s="12">
        <f t="shared" si="2"/>
        <v>0</v>
      </c>
      <c r="E26" s="10"/>
      <c r="F26" s="12">
        <f t="shared" si="19"/>
        <v>0</v>
      </c>
      <c r="G26" s="10"/>
      <c r="H26" s="12">
        <f t="shared" si="20"/>
        <v>0</v>
      </c>
      <c r="I26" s="10"/>
      <c r="J26" s="12">
        <f t="shared" si="21"/>
        <v>0</v>
      </c>
      <c r="K26" s="10"/>
      <c r="L26" s="12"/>
      <c r="M26" s="16"/>
      <c r="Z26" s="24">
        <f t="shared" si="3"/>
        <v>0</v>
      </c>
      <c r="AA26" s="24">
        <f t="shared" si="4"/>
        <v>0</v>
      </c>
      <c r="AB26" s="24">
        <f t="shared" si="5"/>
        <v>0</v>
      </c>
      <c r="AC26" s="24">
        <f t="shared" si="6"/>
        <v>0</v>
      </c>
      <c r="AD26" s="24">
        <f t="shared" si="7"/>
        <v>0</v>
      </c>
      <c r="AE26" s="24">
        <f t="shared" si="8"/>
        <v>0</v>
      </c>
      <c r="AF26" s="24">
        <f t="shared" si="9"/>
        <v>0</v>
      </c>
      <c r="AG26" s="24">
        <f t="shared" si="10"/>
        <v>0</v>
      </c>
      <c r="AH26" s="24">
        <f t="shared" si="11"/>
        <v>0</v>
      </c>
      <c r="AI26" s="24">
        <f t="shared" si="12"/>
        <v>0</v>
      </c>
      <c r="AJ26" s="24">
        <f t="shared" si="13"/>
        <v>0</v>
      </c>
      <c r="AK26" s="24">
        <f t="shared" si="14"/>
        <v>0</v>
      </c>
      <c r="AL26" s="24">
        <f t="shared" si="15"/>
        <v>0</v>
      </c>
      <c r="AM26" s="24">
        <f t="shared" si="16"/>
        <v>0</v>
      </c>
      <c r="AN26" s="24">
        <f t="shared" si="17"/>
        <v>0</v>
      </c>
      <c r="AO26" s="24">
        <f t="shared" si="18"/>
        <v>0</v>
      </c>
    </row>
    <row r="27" spans="1:41" x14ac:dyDescent="0.25">
      <c r="A27" s="2">
        <v>24</v>
      </c>
      <c r="B27" s="2" t="str">
        <f>IF(ISBLANK(PRINCIPAL!B27)," ",PRINCIPAL!B27)</f>
        <v xml:space="preserve"> </v>
      </c>
      <c r="C27" s="14">
        <f t="shared" si="1"/>
        <v>0</v>
      </c>
      <c r="D27" s="12">
        <f t="shared" si="2"/>
        <v>0</v>
      </c>
      <c r="E27" s="9"/>
      <c r="F27" s="12">
        <f t="shared" si="19"/>
        <v>0</v>
      </c>
      <c r="G27" s="9"/>
      <c r="H27" s="12">
        <f t="shared" si="20"/>
        <v>0</v>
      </c>
      <c r="I27" s="9"/>
      <c r="J27" s="12">
        <f t="shared" si="21"/>
        <v>0</v>
      </c>
      <c r="K27" s="9"/>
      <c r="L27" s="12"/>
      <c r="M27" s="16"/>
      <c r="Z27" s="24">
        <f t="shared" si="3"/>
        <v>0</v>
      </c>
      <c r="AA27" s="24">
        <f t="shared" si="4"/>
        <v>0</v>
      </c>
      <c r="AB27" s="24">
        <f t="shared" si="5"/>
        <v>0</v>
      </c>
      <c r="AC27" s="24">
        <f t="shared" si="6"/>
        <v>0</v>
      </c>
      <c r="AD27" s="24">
        <f t="shared" si="7"/>
        <v>0</v>
      </c>
      <c r="AE27" s="24">
        <f t="shared" si="8"/>
        <v>0</v>
      </c>
      <c r="AF27" s="24">
        <f t="shared" si="9"/>
        <v>0</v>
      </c>
      <c r="AG27" s="24">
        <f t="shared" si="10"/>
        <v>0</v>
      </c>
      <c r="AH27" s="24">
        <f t="shared" si="11"/>
        <v>0</v>
      </c>
      <c r="AI27" s="24">
        <f t="shared" si="12"/>
        <v>0</v>
      </c>
      <c r="AJ27" s="24">
        <f t="shared" si="13"/>
        <v>0</v>
      </c>
      <c r="AK27" s="24">
        <f t="shared" si="14"/>
        <v>0</v>
      </c>
      <c r="AL27" s="24">
        <f t="shared" si="15"/>
        <v>0</v>
      </c>
      <c r="AM27" s="24">
        <f t="shared" si="16"/>
        <v>0</v>
      </c>
      <c r="AN27" s="24">
        <f t="shared" si="17"/>
        <v>0</v>
      </c>
      <c r="AO27" s="24">
        <f t="shared" si="18"/>
        <v>0</v>
      </c>
    </row>
    <row r="28" spans="1:41" x14ac:dyDescent="0.25">
      <c r="A28" s="2">
        <v>25</v>
      </c>
      <c r="B28" s="1" t="str">
        <f>IF(ISBLANK(PRINCIPAL!B28)," ",PRINCIPAL!B28)</f>
        <v xml:space="preserve"> </v>
      </c>
      <c r="C28" s="14">
        <f t="shared" si="1"/>
        <v>0</v>
      </c>
      <c r="D28" s="12">
        <f t="shared" si="2"/>
        <v>0</v>
      </c>
      <c r="E28" s="10"/>
      <c r="F28" s="12">
        <f t="shared" si="19"/>
        <v>0</v>
      </c>
      <c r="G28" s="10"/>
      <c r="H28" s="12">
        <f t="shared" si="20"/>
        <v>0</v>
      </c>
      <c r="I28" s="10"/>
      <c r="J28" s="12">
        <f t="shared" si="21"/>
        <v>0</v>
      </c>
      <c r="K28" s="10"/>
      <c r="L28" s="12"/>
      <c r="M28" s="16"/>
      <c r="Z28" s="24">
        <f t="shared" si="3"/>
        <v>0</v>
      </c>
      <c r="AA28" s="24">
        <f t="shared" si="4"/>
        <v>0</v>
      </c>
      <c r="AB28" s="24">
        <f t="shared" si="5"/>
        <v>0</v>
      </c>
      <c r="AC28" s="24">
        <f t="shared" si="6"/>
        <v>0</v>
      </c>
      <c r="AD28" s="24">
        <f t="shared" si="7"/>
        <v>0</v>
      </c>
      <c r="AE28" s="24">
        <f t="shared" si="8"/>
        <v>0</v>
      </c>
      <c r="AF28" s="24">
        <f t="shared" si="9"/>
        <v>0</v>
      </c>
      <c r="AG28" s="24">
        <f t="shared" si="10"/>
        <v>0</v>
      </c>
      <c r="AH28" s="24">
        <f t="shared" si="11"/>
        <v>0</v>
      </c>
      <c r="AI28" s="24">
        <f t="shared" si="12"/>
        <v>0</v>
      </c>
      <c r="AJ28" s="24">
        <f t="shared" si="13"/>
        <v>0</v>
      </c>
      <c r="AK28" s="24">
        <f t="shared" si="14"/>
        <v>0</v>
      </c>
      <c r="AL28" s="24">
        <f t="shared" si="15"/>
        <v>0</v>
      </c>
      <c r="AM28" s="24">
        <f t="shared" si="16"/>
        <v>0</v>
      </c>
      <c r="AN28" s="24">
        <f t="shared" si="17"/>
        <v>0</v>
      </c>
      <c r="AO28" s="24">
        <f t="shared" si="18"/>
        <v>0</v>
      </c>
    </row>
    <row r="29" spans="1:41" x14ac:dyDescent="0.25">
      <c r="A29" s="2">
        <v>26</v>
      </c>
      <c r="B29" s="2" t="str">
        <f>IF(ISBLANK(PRINCIPAL!B29)," ",PRINCIPAL!B29)</f>
        <v xml:space="preserve"> </v>
      </c>
      <c r="C29" s="14">
        <f t="shared" si="1"/>
        <v>0</v>
      </c>
      <c r="D29" s="12">
        <f t="shared" si="2"/>
        <v>0</v>
      </c>
      <c r="E29" s="9"/>
      <c r="F29" s="12">
        <f t="shared" si="19"/>
        <v>0</v>
      </c>
      <c r="G29" s="9"/>
      <c r="H29" s="12">
        <f t="shared" si="20"/>
        <v>0</v>
      </c>
      <c r="I29" s="9"/>
      <c r="J29" s="12">
        <f t="shared" si="21"/>
        <v>0</v>
      </c>
      <c r="K29" s="9"/>
      <c r="L29" s="12"/>
      <c r="M29" s="16"/>
      <c r="Z29" s="24">
        <f t="shared" si="3"/>
        <v>0</v>
      </c>
      <c r="AA29" s="24">
        <f t="shared" si="4"/>
        <v>0</v>
      </c>
      <c r="AB29" s="24">
        <f t="shared" si="5"/>
        <v>0</v>
      </c>
      <c r="AC29" s="24">
        <f t="shared" si="6"/>
        <v>0</v>
      </c>
      <c r="AD29" s="24">
        <f t="shared" si="7"/>
        <v>0</v>
      </c>
      <c r="AE29" s="24">
        <f t="shared" si="8"/>
        <v>0</v>
      </c>
      <c r="AF29" s="24">
        <f t="shared" si="9"/>
        <v>0</v>
      </c>
      <c r="AG29" s="24">
        <f t="shared" si="10"/>
        <v>0</v>
      </c>
      <c r="AH29" s="24">
        <f t="shared" si="11"/>
        <v>0</v>
      </c>
      <c r="AI29" s="24">
        <f t="shared" si="12"/>
        <v>0</v>
      </c>
      <c r="AJ29" s="24">
        <f t="shared" si="13"/>
        <v>0</v>
      </c>
      <c r="AK29" s="24">
        <f t="shared" si="14"/>
        <v>0</v>
      </c>
      <c r="AL29" s="24">
        <f t="shared" si="15"/>
        <v>0</v>
      </c>
      <c r="AM29" s="24">
        <f t="shared" si="16"/>
        <v>0</v>
      </c>
      <c r="AN29" s="24">
        <f t="shared" si="17"/>
        <v>0</v>
      </c>
      <c r="AO29" s="24">
        <f t="shared" si="18"/>
        <v>0</v>
      </c>
    </row>
    <row r="30" spans="1:41" x14ac:dyDescent="0.25">
      <c r="A30" s="2">
        <v>27</v>
      </c>
      <c r="B30" s="1" t="str">
        <f>IF(ISBLANK(PRINCIPAL!B30)," ",PRINCIPAL!B30)</f>
        <v xml:space="preserve"> </v>
      </c>
      <c r="C30" s="14">
        <f t="shared" si="1"/>
        <v>0</v>
      </c>
      <c r="D30" s="12">
        <f t="shared" si="2"/>
        <v>0</v>
      </c>
      <c r="E30" s="10"/>
      <c r="F30" s="12">
        <f t="shared" si="19"/>
        <v>0</v>
      </c>
      <c r="G30" s="10"/>
      <c r="H30" s="12">
        <f t="shared" si="20"/>
        <v>0</v>
      </c>
      <c r="I30" s="10"/>
      <c r="J30" s="12">
        <f t="shared" si="21"/>
        <v>0</v>
      </c>
      <c r="K30" s="10"/>
      <c r="L30" s="12"/>
      <c r="M30" s="16"/>
      <c r="Z30" s="24">
        <f t="shared" si="3"/>
        <v>0</v>
      </c>
      <c r="AA30" s="24">
        <f t="shared" si="4"/>
        <v>0</v>
      </c>
      <c r="AB30" s="24">
        <f t="shared" si="5"/>
        <v>0</v>
      </c>
      <c r="AC30" s="24">
        <f t="shared" si="6"/>
        <v>0</v>
      </c>
      <c r="AD30" s="24">
        <f t="shared" si="7"/>
        <v>0</v>
      </c>
      <c r="AE30" s="24">
        <f t="shared" si="8"/>
        <v>0</v>
      </c>
      <c r="AF30" s="24">
        <f t="shared" si="9"/>
        <v>0</v>
      </c>
      <c r="AG30" s="24">
        <f t="shared" si="10"/>
        <v>0</v>
      </c>
      <c r="AH30" s="24">
        <f t="shared" si="11"/>
        <v>0</v>
      </c>
      <c r="AI30" s="24">
        <f t="shared" si="12"/>
        <v>0</v>
      </c>
      <c r="AJ30" s="24">
        <f t="shared" si="13"/>
        <v>0</v>
      </c>
      <c r="AK30" s="24">
        <f t="shared" si="14"/>
        <v>0</v>
      </c>
      <c r="AL30" s="24">
        <f t="shared" si="15"/>
        <v>0</v>
      </c>
      <c r="AM30" s="24">
        <f t="shared" si="16"/>
        <v>0</v>
      </c>
      <c r="AN30" s="24">
        <f t="shared" si="17"/>
        <v>0</v>
      </c>
      <c r="AO30" s="24">
        <f t="shared" si="18"/>
        <v>0</v>
      </c>
    </row>
    <row r="31" spans="1:41" x14ac:dyDescent="0.25">
      <c r="A31" s="2">
        <v>28</v>
      </c>
      <c r="B31" s="2" t="str">
        <f>IF(ISBLANK(PRINCIPAL!B31)," ",PRINCIPAL!B31)</f>
        <v xml:space="preserve"> </v>
      </c>
      <c r="C31" s="14">
        <f t="shared" si="1"/>
        <v>0</v>
      </c>
      <c r="D31" s="12">
        <f t="shared" si="2"/>
        <v>0</v>
      </c>
      <c r="E31" s="9"/>
      <c r="F31" s="12">
        <f t="shared" si="19"/>
        <v>0</v>
      </c>
      <c r="G31" s="9"/>
      <c r="H31" s="12">
        <f t="shared" si="20"/>
        <v>0</v>
      </c>
      <c r="I31" s="9"/>
      <c r="J31" s="12">
        <f t="shared" si="21"/>
        <v>0</v>
      </c>
      <c r="K31" s="9"/>
      <c r="L31" s="12"/>
      <c r="M31" s="16"/>
      <c r="Z31" s="24">
        <f t="shared" si="3"/>
        <v>0</v>
      </c>
      <c r="AA31" s="24">
        <f t="shared" si="4"/>
        <v>0</v>
      </c>
      <c r="AB31" s="24">
        <f t="shared" si="5"/>
        <v>0</v>
      </c>
      <c r="AC31" s="24">
        <f t="shared" si="6"/>
        <v>0</v>
      </c>
      <c r="AD31" s="24">
        <f t="shared" si="7"/>
        <v>0</v>
      </c>
      <c r="AE31" s="24">
        <f t="shared" si="8"/>
        <v>0</v>
      </c>
      <c r="AF31" s="24">
        <f t="shared" si="9"/>
        <v>0</v>
      </c>
      <c r="AG31" s="24">
        <f t="shared" si="10"/>
        <v>0</v>
      </c>
      <c r="AH31" s="24">
        <f t="shared" si="11"/>
        <v>0</v>
      </c>
      <c r="AI31" s="24">
        <f t="shared" si="12"/>
        <v>0</v>
      </c>
      <c r="AJ31" s="24">
        <f t="shared" si="13"/>
        <v>0</v>
      </c>
      <c r="AK31" s="24">
        <f t="shared" si="14"/>
        <v>0</v>
      </c>
      <c r="AL31" s="24">
        <f t="shared" si="15"/>
        <v>0</v>
      </c>
      <c r="AM31" s="24">
        <f t="shared" si="16"/>
        <v>0</v>
      </c>
      <c r="AN31" s="24">
        <f t="shared" si="17"/>
        <v>0</v>
      </c>
      <c r="AO31" s="24">
        <f t="shared" si="18"/>
        <v>0</v>
      </c>
    </row>
    <row r="32" spans="1:41" x14ac:dyDescent="0.25">
      <c r="A32" s="2">
        <v>29</v>
      </c>
      <c r="B32" s="1" t="str">
        <f>IF(ISBLANK(PRINCIPAL!B32)," ",PRINCIPAL!B32)</f>
        <v xml:space="preserve"> </v>
      </c>
      <c r="C32" s="14">
        <f t="shared" si="1"/>
        <v>0</v>
      </c>
      <c r="D32" s="12">
        <f t="shared" si="2"/>
        <v>0</v>
      </c>
      <c r="E32" s="10"/>
      <c r="F32" s="12">
        <f t="shared" si="19"/>
        <v>0</v>
      </c>
      <c r="G32" s="10"/>
      <c r="H32" s="12">
        <f t="shared" si="20"/>
        <v>0</v>
      </c>
      <c r="I32" s="10"/>
      <c r="J32" s="12">
        <f t="shared" si="21"/>
        <v>0</v>
      </c>
      <c r="K32" s="10"/>
      <c r="L32" s="12"/>
      <c r="M32" s="16"/>
      <c r="Z32" s="24">
        <f t="shared" si="3"/>
        <v>0</v>
      </c>
      <c r="AA32" s="24">
        <f t="shared" si="4"/>
        <v>0</v>
      </c>
      <c r="AB32" s="24">
        <f t="shared" si="5"/>
        <v>0</v>
      </c>
      <c r="AC32" s="24">
        <f t="shared" si="6"/>
        <v>0</v>
      </c>
      <c r="AD32" s="24">
        <f t="shared" si="7"/>
        <v>0</v>
      </c>
      <c r="AE32" s="24">
        <f t="shared" si="8"/>
        <v>0</v>
      </c>
      <c r="AF32" s="24">
        <f t="shared" si="9"/>
        <v>0</v>
      </c>
      <c r="AG32" s="24">
        <f t="shared" si="10"/>
        <v>0</v>
      </c>
      <c r="AH32" s="24">
        <f t="shared" si="11"/>
        <v>0</v>
      </c>
      <c r="AI32" s="24">
        <f t="shared" si="12"/>
        <v>0</v>
      </c>
      <c r="AJ32" s="24">
        <f t="shared" si="13"/>
        <v>0</v>
      </c>
      <c r="AK32" s="24">
        <f t="shared" si="14"/>
        <v>0</v>
      </c>
      <c r="AL32" s="24">
        <f t="shared" si="15"/>
        <v>0</v>
      </c>
      <c r="AM32" s="24">
        <f t="shared" si="16"/>
        <v>0</v>
      </c>
      <c r="AN32" s="24">
        <f t="shared" si="17"/>
        <v>0</v>
      </c>
      <c r="AO32" s="24">
        <f t="shared" si="18"/>
        <v>0</v>
      </c>
    </row>
    <row r="33" spans="1:41" x14ac:dyDescent="0.25">
      <c r="A33" s="2">
        <v>30</v>
      </c>
      <c r="B33" s="2" t="str">
        <f>IF(ISBLANK(PRINCIPAL!B33)," ",PRINCIPAL!B33)</f>
        <v xml:space="preserve"> </v>
      </c>
      <c r="C33" s="14">
        <f t="shared" si="1"/>
        <v>0</v>
      </c>
      <c r="D33" s="12">
        <f t="shared" si="2"/>
        <v>0</v>
      </c>
      <c r="E33" s="9"/>
      <c r="F33" s="12">
        <f t="shared" si="19"/>
        <v>0</v>
      </c>
      <c r="G33" s="9"/>
      <c r="H33" s="12">
        <f t="shared" si="20"/>
        <v>0</v>
      </c>
      <c r="I33" s="9"/>
      <c r="J33" s="12">
        <f t="shared" si="21"/>
        <v>0</v>
      </c>
      <c r="K33" s="9"/>
      <c r="L33" s="12"/>
      <c r="M33" s="16"/>
      <c r="Z33" s="24">
        <f t="shared" si="3"/>
        <v>0</v>
      </c>
      <c r="AA33" s="24">
        <f t="shared" si="4"/>
        <v>0</v>
      </c>
      <c r="AB33" s="24">
        <f t="shared" si="5"/>
        <v>0</v>
      </c>
      <c r="AC33" s="24">
        <f t="shared" si="6"/>
        <v>0</v>
      </c>
      <c r="AD33" s="24">
        <f t="shared" si="7"/>
        <v>0</v>
      </c>
      <c r="AE33" s="24">
        <f t="shared" si="8"/>
        <v>0</v>
      </c>
      <c r="AF33" s="24">
        <f t="shared" si="9"/>
        <v>0</v>
      </c>
      <c r="AG33" s="24">
        <f t="shared" si="10"/>
        <v>0</v>
      </c>
      <c r="AH33" s="24">
        <f t="shared" si="11"/>
        <v>0</v>
      </c>
      <c r="AI33" s="24">
        <f t="shared" si="12"/>
        <v>0</v>
      </c>
      <c r="AJ33" s="24">
        <f t="shared" si="13"/>
        <v>0</v>
      </c>
      <c r="AK33" s="24">
        <f t="shared" si="14"/>
        <v>0</v>
      </c>
      <c r="AL33" s="24">
        <f t="shared" si="15"/>
        <v>0</v>
      </c>
      <c r="AM33" s="24">
        <f t="shared" si="16"/>
        <v>0</v>
      </c>
      <c r="AN33" s="24">
        <f t="shared" si="17"/>
        <v>0</v>
      </c>
      <c r="AO33" s="24">
        <f t="shared" si="18"/>
        <v>0</v>
      </c>
    </row>
    <row r="34" spans="1:41" x14ac:dyDescent="0.25">
      <c r="A34" s="2">
        <v>31</v>
      </c>
      <c r="B34" s="1" t="str">
        <f>IF(ISBLANK(PRINCIPAL!B34)," ",PRINCIPAL!B34)</f>
        <v xml:space="preserve"> </v>
      </c>
      <c r="C34" s="14">
        <f t="shared" si="1"/>
        <v>0</v>
      </c>
      <c r="D34" s="12">
        <f t="shared" si="2"/>
        <v>0</v>
      </c>
      <c r="E34" s="10"/>
      <c r="F34" s="12">
        <f t="shared" si="19"/>
        <v>0</v>
      </c>
      <c r="G34" s="10"/>
      <c r="H34" s="12">
        <f t="shared" si="20"/>
        <v>0</v>
      </c>
      <c r="I34" s="10"/>
      <c r="J34" s="12">
        <f t="shared" si="21"/>
        <v>0</v>
      </c>
      <c r="K34" s="10"/>
      <c r="L34" s="12"/>
      <c r="M34" s="16"/>
      <c r="Z34" s="24">
        <f t="shared" si="3"/>
        <v>0</v>
      </c>
      <c r="AA34" s="24">
        <f t="shared" si="4"/>
        <v>0</v>
      </c>
      <c r="AB34" s="24">
        <f t="shared" si="5"/>
        <v>0</v>
      </c>
      <c r="AC34" s="24">
        <f t="shared" si="6"/>
        <v>0</v>
      </c>
      <c r="AD34" s="24">
        <f t="shared" si="7"/>
        <v>0</v>
      </c>
      <c r="AE34" s="24">
        <f t="shared" si="8"/>
        <v>0</v>
      </c>
      <c r="AF34" s="24">
        <f t="shared" si="9"/>
        <v>0</v>
      </c>
      <c r="AG34" s="24">
        <f t="shared" si="10"/>
        <v>0</v>
      </c>
      <c r="AH34" s="24">
        <f t="shared" si="11"/>
        <v>0</v>
      </c>
      <c r="AI34" s="24">
        <f t="shared" si="12"/>
        <v>0</v>
      </c>
      <c r="AJ34" s="24">
        <f t="shared" si="13"/>
        <v>0</v>
      </c>
      <c r="AK34" s="24">
        <f t="shared" si="14"/>
        <v>0</v>
      </c>
      <c r="AL34" s="24">
        <f t="shared" si="15"/>
        <v>0</v>
      </c>
      <c r="AM34" s="24">
        <f t="shared" si="16"/>
        <v>0</v>
      </c>
      <c r="AN34" s="24">
        <f t="shared" si="17"/>
        <v>0</v>
      </c>
      <c r="AO34" s="24">
        <f t="shared" si="18"/>
        <v>0</v>
      </c>
    </row>
    <row r="35" spans="1:41" x14ac:dyDescent="0.25">
      <c r="A35" s="2">
        <v>32</v>
      </c>
      <c r="B35" s="2" t="str">
        <f>IF(ISBLANK(PRINCIPAL!B35)," ",PRINCIPAL!B35)</f>
        <v xml:space="preserve"> </v>
      </c>
      <c r="C35" s="14">
        <f t="shared" si="1"/>
        <v>0</v>
      </c>
      <c r="D35" s="12">
        <f t="shared" si="2"/>
        <v>0</v>
      </c>
      <c r="E35" s="9"/>
      <c r="F35" s="12">
        <f t="shared" si="19"/>
        <v>0</v>
      </c>
      <c r="G35" s="9"/>
      <c r="H35" s="12">
        <f t="shared" si="20"/>
        <v>0</v>
      </c>
      <c r="I35" s="9"/>
      <c r="J35" s="12">
        <f t="shared" si="21"/>
        <v>0</v>
      </c>
      <c r="K35" s="9"/>
      <c r="L35" s="12"/>
      <c r="M35" s="16"/>
      <c r="Z35" s="24">
        <f t="shared" si="3"/>
        <v>0</v>
      </c>
      <c r="AA35" s="24">
        <f t="shared" si="4"/>
        <v>0</v>
      </c>
      <c r="AB35" s="24">
        <f t="shared" si="5"/>
        <v>0</v>
      </c>
      <c r="AC35" s="24">
        <f t="shared" si="6"/>
        <v>0</v>
      </c>
      <c r="AD35" s="24">
        <f t="shared" si="7"/>
        <v>0</v>
      </c>
      <c r="AE35" s="24">
        <f t="shared" si="8"/>
        <v>0</v>
      </c>
      <c r="AF35" s="24">
        <f t="shared" si="9"/>
        <v>0</v>
      </c>
      <c r="AG35" s="24">
        <f t="shared" si="10"/>
        <v>0</v>
      </c>
      <c r="AH35" s="24">
        <f t="shared" si="11"/>
        <v>0</v>
      </c>
      <c r="AI35" s="24">
        <f t="shared" si="12"/>
        <v>0</v>
      </c>
      <c r="AJ35" s="24">
        <f t="shared" si="13"/>
        <v>0</v>
      </c>
      <c r="AK35" s="24">
        <f t="shared" si="14"/>
        <v>0</v>
      </c>
      <c r="AL35" s="24">
        <f t="shared" si="15"/>
        <v>0</v>
      </c>
      <c r="AM35" s="24">
        <f t="shared" si="16"/>
        <v>0</v>
      </c>
      <c r="AN35" s="24">
        <f t="shared" si="17"/>
        <v>0</v>
      </c>
      <c r="AO35" s="24">
        <f t="shared" si="18"/>
        <v>0</v>
      </c>
    </row>
    <row r="36" spans="1:41" x14ac:dyDescent="0.25">
      <c r="A36" s="2">
        <v>33</v>
      </c>
      <c r="B36" s="1" t="str">
        <f>IF(ISBLANK(PRINCIPAL!B36)," ",PRINCIPAL!B36)</f>
        <v xml:space="preserve"> </v>
      </c>
      <c r="C36" s="14">
        <f t="shared" si="1"/>
        <v>0</v>
      </c>
      <c r="D36" s="12">
        <f t="shared" si="2"/>
        <v>0</v>
      </c>
      <c r="E36" s="10"/>
      <c r="F36" s="12">
        <f t="shared" si="19"/>
        <v>0</v>
      </c>
      <c r="G36" s="10"/>
      <c r="H36" s="12">
        <f t="shared" si="20"/>
        <v>0</v>
      </c>
      <c r="I36" s="10"/>
      <c r="J36" s="12">
        <f t="shared" si="21"/>
        <v>0</v>
      </c>
      <c r="K36" s="10"/>
      <c r="L36" s="12"/>
      <c r="M36" s="16"/>
      <c r="Z36" s="24">
        <f t="shared" si="3"/>
        <v>0</v>
      </c>
      <c r="AA36" s="24">
        <f t="shared" si="4"/>
        <v>0</v>
      </c>
      <c r="AB36" s="24">
        <f t="shared" si="5"/>
        <v>0</v>
      </c>
      <c r="AC36" s="24">
        <f t="shared" si="6"/>
        <v>0</v>
      </c>
      <c r="AD36" s="24">
        <f t="shared" si="7"/>
        <v>0</v>
      </c>
      <c r="AE36" s="24">
        <f t="shared" si="8"/>
        <v>0</v>
      </c>
      <c r="AF36" s="24">
        <f t="shared" si="9"/>
        <v>0</v>
      </c>
      <c r="AG36" s="24">
        <f t="shared" si="10"/>
        <v>0</v>
      </c>
      <c r="AH36" s="24">
        <f t="shared" si="11"/>
        <v>0</v>
      </c>
      <c r="AI36" s="24">
        <f t="shared" si="12"/>
        <v>0</v>
      </c>
      <c r="AJ36" s="24">
        <f t="shared" si="13"/>
        <v>0</v>
      </c>
      <c r="AK36" s="24">
        <f t="shared" si="14"/>
        <v>0</v>
      </c>
      <c r="AL36" s="24">
        <f t="shared" si="15"/>
        <v>0</v>
      </c>
      <c r="AM36" s="24">
        <f t="shared" si="16"/>
        <v>0</v>
      </c>
      <c r="AN36" s="24">
        <f t="shared" si="17"/>
        <v>0</v>
      </c>
      <c r="AO36" s="24">
        <f t="shared" si="18"/>
        <v>0</v>
      </c>
    </row>
    <row r="37" spans="1:41" x14ac:dyDescent="0.25">
      <c r="A37" s="2">
        <v>34</v>
      </c>
      <c r="B37" s="2" t="str">
        <f>IF(ISBLANK(PRINCIPAL!B37)," ",PRINCIPAL!B37)</f>
        <v xml:space="preserve"> </v>
      </c>
      <c r="C37" s="14">
        <f t="shared" si="1"/>
        <v>0</v>
      </c>
      <c r="D37" s="12">
        <f t="shared" si="2"/>
        <v>0</v>
      </c>
      <c r="E37" s="9"/>
      <c r="F37" s="12">
        <f t="shared" si="19"/>
        <v>0</v>
      </c>
      <c r="G37" s="9"/>
      <c r="H37" s="12">
        <f t="shared" si="20"/>
        <v>0</v>
      </c>
      <c r="I37" s="9"/>
      <c r="J37" s="12">
        <f t="shared" si="21"/>
        <v>0</v>
      </c>
      <c r="K37" s="9"/>
      <c r="L37" s="12"/>
      <c r="M37" s="16"/>
      <c r="Z37" s="24">
        <f t="shared" si="3"/>
        <v>0</v>
      </c>
      <c r="AA37" s="24">
        <f t="shared" si="4"/>
        <v>0</v>
      </c>
      <c r="AB37" s="24">
        <f t="shared" si="5"/>
        <v>0</v>
      </c>
      <c r="AC37" s="24">
        <f t="shared" si="6"/>
        <v>0</v>
      </c>
      <c r="AD37" s="24">
        <f t="shared" si="7"/>
        <v>0</v>
      </c>
      <c r="AE37" s="24">
        <f t="shared" si="8"/>
        <v>0</v>
      </c>
      <c r="AF37" s="24">
        <f t="shared" si="9"/>
        <v>0</v>
      </c>
      <c r="AG37" s="24">
        <f t="shared" si="10"/>
        <v>0</v>
      </c>
      <c r="AH37" s="24">
        <f t="shared" si="11"/>
        <v>0</v>
      </c>
      <c r="AI37" s="24">
        <f t="shared" si="12"/>
        <v>0</v>
      </c>
      <c r="AJ37" s="24">
        <f t="shared" si="13"/>
        <v>0</v>
      </c>
      <c r="AK37" s="24">
        <f t="shared" si="14"/>
        <v>0</v>
      </c>
      <c r="AL37" s="24">
        <f t="shared" si="15"/>
        <v>0</v>
      </c>
      <c r="AM37" s="24">
        <f t="shared" si="16"/>
        <v>0</v>
      </c>
      <c r="AN37" s="24">
        <f t="shared" si="17"/>
        <v>0</v>
      </c>
      <c r="AO37" s="24">
        <f t="shared" si="18"/>
        <v>0</v>
      </c>
    </row>
    <row r="38" spans="1:41" x14ac:dyDescent="0.25">
      <c r="A38" s="2">
        <v>35</v>
      </c>
      <c r="B38" s="1" t="str">
        <f>IF(ISBLANK(PRINCIPAL!B38)," ",PRINCIPAL!B38)</f>
        <v xml:space="preserve"> </v>
      </c>
      <c r="C38" s="14">
        <f t="shared" si="1"/>
        <v>0</v>
      </c>
      <c r="D38" s="12">
        <f t="shared" si="2"/>
        <v>0</v>
      </c>
      <c r="E38" s="10"/>
      <c r="F38" s="12">
        <f t="shared" si="19"/>
        <v>0</v>
      </c>
      <c r="G38" s="10"/>
      <c r="H38" s="12">
        <f t="shared" si="20"/>
        <v>0</v>
      </c>
      <c r="I38" s="10"/>
      <c r="J38" s="12">
        <f t="shared" si="21"/>
        <v>0</v>
      </c>
      <c r="K38" s="10"/>
      <c r="L38" s="12"/>
      <c r="M38" s="16"/>
      <c r="Z38" s="24">
        <f t="shared" si="3"/>
        <v>0</v>
      </c>
      <c r="AA38" s="24">
        <f t="shared" si="4"/>
        <v>0</v>
      </c>
      <c r="AB38" s="24">
        <f t="shared" si="5"/>
        <v>0</v>
      </c>
      <c r="AC38" s="24">
        <f t="shared" si="6"/>
        <v>0</v>
      </c>
      <c r="AD38" s="24">
        <f t="shared" si="7"/>
        <v>0</v>
      </c>
      <c r="AE38" s="24">
        <f t="shared" si="8"/>
        <v>0</v>
      </c>
      <c r="AF38" s="24">
        <f t="shared" si="9"/>
        <v>0</v>
      </c>
      <c r="AG38" s="24">
        <f t="shared" si="10"/>
        <v>0</v>
      </c>
      <c r="AH38" s="24">
        <f t="shared" si="11"/>
        <v>0</v>
      </c>
      <c r="AI38" s="24">
        <f t="shared" si="12"/>
        <v>0</v>
      </c>
      <c r="AJ38" s="24">
        <f t="shared" si="13"/>
        <v>0</v>
      </c>
      <c r="AK38" s="24">
        <f t="shared" si="14"/>
        <v>0</v>
      </c>
      <c r="AL38" s="24">
        <f t="shared" si="15"/>
        <v>0</v>
      </c>
      <c r="AM38" s="24">
        <f t="shared" si="16"/>
        <v>0</v>
      </c>
      <c r="AN38" s="24">
        <f t="shared" si="17"/>
        <v>0</v>
      </c>
      <c r="AO38" s="24">
        <f t="shared" si="18"/>
        <v>0</v>
      </c>
    </row>
    <row r="39" spans="1:41" x14ac:dyDescent="0.25">
      <c r="A39" s="2">
        <v>36</v>
      </c>
      <c r="B39" s="2" t="str">
        <f>IF(ISBLANK(PRINCIPAL!B39)," ",PRINCIPAL!B39)</f>
        <v xml:space="preserve"> </v>
      </c>
      <c r="C39" s="14">
        <f t="shared" si="1"/>
        <v>0</v>
      </c>
      <c r="D39" s="12">
        <f t="shared" si="2"/>
        <v>0</v>
      </c>
      <c r="E39" s="9"/>
      <c r="F39" s="12">
        <f t="shared" si="19"/>
        <v>0</v>
      </c>
      <c r="G39" s="9"/>
      <c r="H39" s="12">
        <f t="shared" si="20"/>
        <v>0</v>
      </c>
      <c r="I39" s="9"/>
      <c r="J39" s="12">
        <f t="shared" si="21"/>
        <v>0</v>
      </c>
      <c r="K39" s="9"/>
      <c r="L39" s="12"/>
      <c r="M39" s="16"/>
      <c r="Z39" s="24">
        <f t="shared" si="3"/>
        <v>0</v>
      </c>
      <c r="AA39" s="24">
        <f t="shared" si="4"/>
        <v>0</v>
      </c>
      <c r="AB39" s="24">
        <f t="shared" si="5"/>
        <v>0</v>
      </c>
      <c r="AC39" s="24">
        <f t="shared" si="6"/>
        <v>0</v>
      </c>
      <c r="AD39" s="24">
        <f t="shared" si="7"/>
        <v>0</v>
      </c>
      <c r="AE39" s="24">
        <f t="shared" si="8"/>
        <v>0</v>
      </c>
      <c r="AF39" s="24">
        <f t="shared" si="9"/>
        <v>0</v>
      </c>
      <c r="AG39" s="24">
        <f t="shared" si="10"/>
        <v>0</v>
      </c>
      <c r="AH39" s="24">
        <f t="shared" si="11"/>
        <v>0</v>
      </c>
      <c r="AI39" s="24">
        <f t="shared" si="12"/>
        <v>0</v>
      </c>
      <c r="AJ39" s="24">
        <f t="shared" si="13"/>
        <v>0</v>
      </c>
      <c r="AK39" s="24">
        <f t="shared" si="14"/>
        <v>0</v>
      </c>
      <c r="AL39" s="24">
        <f t="shared" si="15"/>
        <v>0</v>
      </c>
      <c r="AM39" s="24">
        <f t="shared" si="16"/>
        <v>0</v>
      </c>
      <c r="AN39" s="24">
        <f t="shared" si="17"/>
        <v>0</v>
      </c>
      <c r="AO39" s="24">
        <f t="shared" si="18"/>
        <v>0</v>
      </c>
    </row>
    <row r="40" spans="1:41" x14ac:dyDescent="0.25">
      <c r="A40" s="2">
        <v>37</v>
      </c>
      <c r="B40" s="1" t="str">
        <f>IF(ISBLANK(PRINCIPAL!B40)," ",PRINCIPAL!B40)</f>
        <v xml:space="preserve"> </v>
      </c>
      <c r="C40" s="14">
        <f t="shared" si="1"/>
        <v>0</v>
      </c>
      <c r="D40" s="12">
        <f t="shared" si="2"/>
        <v>0</v>
      </c>
      <c r="E40" s="10"/>
      <c r="F40" s="12">
        <f t="shared" si="19"/>
        <v>0</v>
      </c>
      <c r="G40" s="10"/>
      <c r="H40" s="12">
        <f t="shared" si="20"/>
        <v>0</v>
      </c>
      <c r="I40" s="10"/>
      <c r="J40" s="12">
        <f t="shared" si="21"/>
        <v>0</v>
      </c>
      <c r="K40" s="10"/>
      <c r="L40" s="12"/>
      <c r="M40" s="16"/>
      <c r="Z40" s="24">
        <f t="shared" si="3"/>
        <v>0</v>
      </c>
      <c r="AA40" s="24">
        <f t="shared" si="4"/>
        <v>0</v>
      </c>
      <c r="AB40" s="24">
        <f t="shared" si="5"/>
        <v>0</v>
      </c>
      <c r="AC40" s="24">
        <f t="shared" si="6"/>
        <v>0</v>
      </c>
      <c r="AD40" s="24">
        <f t="shared" si="7"/>
        <v>0</v>
      </c>
      <c r="AE40" s="24">
        <f t="shared" si="8"/>
        <v>0</v>
      </c>
      <c r="AF40" s="24">
        <f t="shared" si="9"/>
        <v>0</v>
      </c>
      <c r="AG40" s="24">
        <f t="shared" si="10"/>
        <v>0</v>
      </c>
      <c r="AH40" s="24">
        <f t="shared" si="11"/>
        <v>0</v>
      </c>
      <c r="AI40" s="24">
        <f t="shared" si="12"/>
        <v>0</v>
      </c>
      <c r="AJ40" s="24">
        <f t="shared" si="13"/>
        <v>0</v>
      </c>
      <c r="AK40" s="24">
        <f t="shared" si="14"/>
        <v>0</v>
      </c>
      <c r="AL40" s="24">
        <f t="shared" si="15"/>
        <v>0</v>
      </c>
      <c r="AM40" s="24">
        <f t="shared" si="16"/>
        <v>0</v>
      </c>
      <c r="AN40" s="24">
        <f t="shared" si="17"/>
        <v>0</v>
      </c>
      <c r="AO40" s="24">
        <f t="shared" si="18"/>
        <v>0</v>
      </c>
    </row>
    <row r="41" spans="1:41" x14ac:dyDescent="0.25">
      <c r="A41" s="2">
        <v>38</v>
      </c>
      <c r="B41" s="2" t="str">
        <f>IF(ISBLANK(PRINCIPAL!B41)," ",PRINCIPAL!B41)</f>
        <v xml:space="preserve"> </v>
      </c>
      <c r="C41" s="14">
        <f t="shared" si="1"/>
        <v>0</v>
      </c>
      <c r="D41" s="12">
        <f t="shared" si="2"/>
        <v>0</v>
      </c>
      <c r="E41" s="9"/>
      <c r="F41" s="12">
        <f t="shared" si="19"/>
        <v>0</v>
      </c>
      <c r="G41" s="9"/>
      <c r="H41" s="12">
        <f t="shared" si="20"/>
        <v>0</v>
      </c>
      <c r="I41" s="9"/>
      <c r="J41" s="12">
        <f t="shared" si="21"/>
        <v>0</v>
      </c>
      <c r="K41" s="9"/>
      <c r="L41" s="12"/>
      <c r="M41" s="16"/>
      <c r="Z41" s="24">
        <f t="shared" si="3"/>
        <v>0</v>
      </c>
      <c r="AA41" s="24">
        <f t="shared" si="4"/>
        <v>0</v>
      </c>
      <c r="AB41" s="24">
        <f t="shared" si="5"/>
        <v>0</v>
      </c>
      <c r="AC41" s="24">
        <f t="shared" si="6"/>
        <v>0</v>
      </c>
      <c r="AD41" s="24">
        <f t="shared" si="7"/>
        <v>0</v>
      </c>
      <c r="AE41" s="24">
        <f t="shared" si="8"/>
        <v>0</v>
      </c>
      <c r="AF41" s="24">
        <f t="shared" si="9"/>
        <v>0</v>
      </c>
      <c r="AG41" s="24">
        <f t="shared" si="10"/>
        <v>0</v>
      </c>
      <c r="AH41" s="24">
        <f t="shared" si="11"/>
        <v>0</v>
      </c>
      <c r="AI41" s="24">
        <f t="shared" si="12"/>
        <v>0</v>
      </c>
      <c r="AJ41" s="24">
        <f t="shared" si="13"/>
        <v>0</v>
      </c>
      <c r="AK41" s="24">
        <f t="shared" si="14"/>
        <v>0</v>
      </c>
      <c r="AL41" s="24">
        <f t="shared" si="15"/>
        <v>0</v>
      </c>
      <c r="AM41" s="24">
        <f t="shared" si="16"/>
        <v>0</v>
      </c>
      <c r="AN41" s="24">
        <f t="shared" si="17"/>
        <v>0</v>
      </c>
      <c r="AO41" s="24">
        <f t="shared" si="18"/>
        <v>0</v>
      </c>
    </row>
    <row r="42" spans="1:41" x14ac:dyDescent="0.25">
      <c r="A42" s="2">
        <v>39</v>
      </c>
      <c r="B42" s="1" t="str">
        <f>IF(ISBLANK(PRINCIPAL!B42)," ",PRINCIPAL!B42)</f>
        <v xml:space="preserve"> </v>
      </c>
      <c r="C42" s="14">
        <f t="shared" si="1"/>
        <v>0</v>
      </c>
      <c r="D42" s="12">
        <f t="shared" si="2"/>
        <v>0</v>
      </c>
      <c r="E42" s="10"/>
      <c r="F42" s="12">
        <f t="shared" si="19"/>
        <v>0</v>
      </c>
      <c r="G42" s="10"/>
      <c r="H42" s="12">
        <f t="shared" si="20"/>
        <v>0</v>
      </c>
      <c r="I42" s="10"/>
      <c r="J42" s="12">
        <f t="shared" si="21"/>
        <v>0</v>
      </c>
      <c r="K42" s="10"/>
      <c r="L42" s="12"/>
      <c r="M42" s="16"/>
      <c r="Z42" s="24">
        <f t="shared" si="3"/>
        <v>0</v>
      </c>
      <c r="AA42" s="24">
        <f t="shared" si="4"/>
        <v>0</v>
      </c>
      <c r="AB42" s="24">
        <f t="shared" si="5"/>
        <v>0</v>
      </c>
      <c r="AC42" s="24">
        <f t="shared" si="6"/>
        <v>0</v>
      </c>
      <c r="AD42" s="24">
        <f t="shared" si="7"/>
        <v>0</v>
      </c>
      <c r="AE42" s="24">
        <f t="shared" si="8"/>
        <v>0</v>
      </c>
      <c r="AF42" s="24">
        <f t="shared" si="9"/>
        <v>0</v>
      </c>
      <c r="AG42" s="24">
        <f t="shared" si="10"/>
        <v>0</v>
      </c>
      <c r="AH42" s="24">
        <f t="shared" si="11"/>
        <v>0</v>
      </c>
      <c r="AI42" s="24">
        <f t="shared" si="12"/>
        <v>0</v>
      </c>
      <c r="AJ42" s="24">
        <f t="shared" si="13"/>
        <v>0</v>
      </c>
      <c r="AK42" s="24">
        <f t="shared" si="14"/>
        <v>0</v>
      </c>
      <c r="AL42" s="24">
        <f t="shared" si="15"/>
        <v>0</v>
      </c>
      <c r="AM42" s="24">
        <f t="shared" si="16"/>
        <v>0</v>
      </c>
      <c r="AN42" s="24">
        <f t="shared" si="17"/>
        <v>0</v>
      </c>
      <c r="AO42" s="24">
        <f t="shared" si="18"/>
        <v>0</v>
      </c>
    </row>
    <row r="43" spans="1:41" x14ac:dyDescent="0.25">
      <c r="A43" s="2">
        <v>40</v>
      </c>
      <c r="B43" s="2" t="str">
        <f>IF(ISBLANK(PRINCIPAL!B43)," ",PRINCIPAL!B43)</f>
        <v xml:space="preserve"> </v>
      </c>
      <c r="C43" s="14">
        <f t="shared" si="1"/>
        <v>0</v>
      </c>
      <c r="D43" s="12">
        <f t="shared" si="2"/>
        <v>0</v>
      </c>
      <c r="E43" s="11"/>
      <c r="F43" s="12">
        <f t="shared" si="19"/>
        <v>0</v>
      </c>
      <c r="G43" s="11"/>
      <c r="H43" s="12">
        <f t="shared" si="20"/>
        <v>0</v>
      </c>
      <c r="I43" s="11"/>
      <c r="J43" s="12">
        <f t="shared" si="21"/>
        <v>0</v>
      </c>
      <c r="K43" s="11"/>
      <c r="L43" s="12"/>
      <c r="M43" s="16"/>
      <c r="Z43" s="24">
        <f t="shared" si="3"/>
        <v>0</v>
      </c>
      <c r="AA43" s="24">
        <f t="shared" si="4"/>
        <v>0</v>
      </c>
      <c r="AB43" s="24">
        <f t="shared" si="5"/>
        <v>0</v>
      </c>
      <c r="AC43" s="24">
        <f t="shared" si="6"/>
        <v>0</v>
      </c>
      <c r="AD43" s="24">
        <f t="shared" si="7"/>
        <v>0</v>
      </c>
      <c r="AE43" s="24">
        <f t="shared" si="8"/>
        <v>0</v>
      </c>
      <c r="AF43" s="24">
        <f t="shared" si="9"/>
        <v>0</v>
      </c>
      <c r="AG43" s="24">
        <f t="shared" si="10"/>
        <v>0</v>
      </c>
      <c r="AH43" s="24">
        <f t="shared" si="11"/>
        <v>0</v>
      </c>
      <c r="AI43" s="24">
        <f t="shared" si="12"/>
        <v>0</v>
      </c>
      <c r="AJ43" s="24">
        <f t="shared" si="13"/>
        <v>0</v>
      </c>
      <c r="AK43" s="24">
        <f t="shared" si="14"/>
        <v>0</v>
      </c>
      <c r="AL43" s="24">
        <f t="shared" si="15"/>
        <v>0</v>
      </c>
      <c r="AM43" s="24">
        <f t="shared" si="16"/>
        <v>0</v>
      </c>
      <c r="AN43" s="24">
        <f t="shared" si="17"/>
        <v>0</v>
      </c>
      <c r="AO43" s="24">
        <f t="shared" si="18"/>
        <v>0</v>
      </c>
    </row>
  </sheetData>
  <sheetProtection password="921F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2"/>
    <col min="2" max="2" width="51" style="2" customWidth="1"/>
    <col min="3" max="3" width="5" style="2" customWidth="1"/>
    <col min="4" max="4" width="5.140625" style="3" customWidth="1"/>
    <col min="5" max="5" width="11.42578125" style="3"/>
    <col min="6" max="6" width="4.28515625" style="3" customWidth="1"/>
    <col min="7" max="7" width="11.42578125" style="3"/>
    <col min="8" max="8" width="4.42578125" style="3" customWidth="1"/>
    <col min="9" max="9" width="11.42578125" style="3"/>
    <col min="10" max="10" width="4.85546875" style="3" customWidth="1"/>
    <col min="11" max="11" width="11.42578125" style="3"/>
    <col min="12" max="12" width="4.42578125" style="3" customWidth="1"/>
    <col min="13" max="13" width="11.42578125" style="3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5" style="3" customWidth="1"/>
    <col min="19" max="19" width="11.42578125" style="3"/>
    <col min="20" max="20" width="4.140625" style="2" customWidth="1"/>
    <col min="21" max="21" width="11.42578125" style="2"/>
    <col min="22" max="22" width="4" style="2" customWidth="1"/>
    <col min="23" max="23" width="11.42578125" style="2"/>
    <col min="24" max="24" width="4.28515625" style="2" customWidth="1"/>
    <col min="25" max="25" width="11.42578125" style="2"/>
    <col min="26" max="26" width="11.42578125" style="3"/>
    <col min="27" max="27" width="13.28515625" style="3" customWidth="1"/>
    <col min="28" max="28" width="11.42578125" style="3"/>
    <col min="29" max="29" width="13" style="3" customWidth="1"/>
    <col min="30" max="30" width="11.42578125" style="3"/>
    <col min="31" max="31" width="13.28515625" style="3" customWidth="1"/>
    <col min="32" max="32" width="11.42578125" style="3"/>
    <col min="33" max="33" width="13" style="3" customWidth="1"/>
    <col min="34" max="34" width="11.42578125" style="3"/>
    <col min="35" max="35" width="13.7109375" style="3" customWidth="1"/>
    <col min="36" max="36" width="11.42578125" style="3"/>
    <col min="37" max="37" width="13" style="3" customWidth="1"/>
    <col min="38" max="38" width="11.42578125" style="3"/>
    <col min="39" max="39" width="13.5703125" style="3" customWidth="1"/>
    <col min="40" max="40" width="11.42578125" style="3"/>
    <col min="41" max="41" width="13" style="3" customWidth="1"/>
    <col min="42" max="16384" width="11.42578125" style="2"/>
  </cols>
  <sheetData>
    <row r="1" spans="1:41" ht="15.75" thickBot="1" x14ac:dyDescent="0.3">
      <c r="B1" s="2" t="s">
        <v>52</v>
      </c>
      <c r="Z1" s="34" t="s">
        <v>62</v>
      </c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21"/>
    </row>
    <row r="2" spans="1:41" x14ac:dyDescent="0.25">
      <c r="Z2" s="36" t="s">
        <v>1</v>
      </c>
      <c r="AA2" s="37"/>
      <c r="AB2" s="36" t="s">
        <v>2</v>
      </c>
      <c r="AC2" s="37"/>
      <c r="AD2" s="36" t="s">
        <v>3</v>
      </c>
      <c r="AE2" s="37"/>
      <c r="AF2" s="36" t="s">
        <v>4</v>
      </c>
      <c r="AG2" s="37"/>
      <c r="AH2" s="36" t="s">
        <v>5</v>
      </c>
      <c r="AI2" s="37"/>
      <c r="AJ2" s="36" t="s">
        <v>6</v>
      </c>
      <c r="AK2" s="37"/>
      <c r="AL2" s="36" t="s">
        <v>7</v>
      </c>
      <c r="AM2" s="37"/>
      <c r="AN2" s="36" t="s">
        <v>8</v>
      </c>
      <c r="AO2" s="37"/>
    </row>
    <row r="3" spans="1:41" ht="15.75" thickBot="1" x14ac:dyDescent="0.3">
      <c r="B3" s="2" t="s">
        <v>0</v>
      </c>
      <c r="E3" s="3" t="s">
        <v>12</v>
      </c>
      <c r="G3" s="3" t="s">
        <v>10</v>
      </c>
      <c r="I3" s="3" t="s">
        <v>11</v>
      </c>
      <c r="K3" s="3" t="s">
        <v>13</v>
      </c>
      <c r="M3" s="3" t="s">
        <v>14</v>
      </c>
      <c r="O3" s="3" t="s">
        <v>15</v>
      </c>
      <c r="Z3" s="26" t="s">
        <v>29</v>
      </c>
      <c r="AA3" s="27" t="s">
        <v>30</v>
      </c>
      <c r="AB3" s="26" t="s">
        <v>29</v>
      </c>
      <c r="AC3" s="27" t="s">
        <v>30</v>
      </c>
      <c r="AD3" s="26" t="s">
        <v>29</v>
      </c>
      <c r="AE3" s="27" t="s">
        <v>30</v>
      </c>
      <c r="AF3" s="26" t="s">
        <v>29</v>
      </c>
      <c r="AG3" s="27" t="s">
        <v>30</v>
      </c>
      <c r="AH3" s="26" t="s">
        <v>29</v>
      </c>
      <c r="AI3" s="27" t="s">
        <v>30</v>
      </c>
      <c r="AJ3" s="26" t="s">
        <v>29</v>
      </c>
      <c r="AK3" s="27" t="s">
        <v>30</v>
      </c>
      <c r="AL3" s="26" t="s">
        <v>29</v>
      </c>
      <c r="AM3" s="27" t="s">
        <v>30</v>
      </c>
      <c r="AN3" s="26" t="s">
        <v>29</v>
      </c>
      <c r="AO3" s="27" t="s">
        <v>30</v>
      </c>
    </row>
    <row r="4" spans="1:41" x14ac:dyDescent="0.25">
      <c r="A4" s="2">
        <v>1</v>
      </c>
      <c r="B4" s="4" t="str">
        <f>IF(ISBLANK(PRINCIPAL!B4)," ",PRINCIPAL!B4)</f>
        <v xml:space="preserve"> </v>
      </c>
      <c r="C4" s="14">
        <f>D4+F4+H4+J4+L4+N4</f>
        <v>0</v>
      </c>
      <c r="D4" s="13">
        <f>IF(ISBLANK(E4),0,1)</f>
        <v>0</v>
      </c>
      <c r="E4" s="8"/>
      <c r="F4" s="13">
        <f t="shared" ref="F4:L19" si="0">IF(ISBLANK(G4),0,1)</f>
        <v>0</v>
      </c>
      <c r="G4" s="8"/>
      <c r="H4" s="13">
        <f t="shared" si="0"/>
        <v>0</v>
      </c>
      <c r="I4" s="8"/>
      <c r="J4" s="13">
        <f t="shared" si="0"/>
        <v>0</v>
      </c>
      <c r="K4" s="8"/>
      <c r="L4" s="13">
        <f t="shared" si="0"/>
        <v>0</v>
      </c>
      <c r="M4" s="8"/>
      <c r="N4" s="12">
        <f>IF(ISBLANK(O4),0,1)</f>
        <v>0</v>
      </c>
      <c r="O4" s="25"/>
      <c r="P4" s="12"/>
      <c r="R4" s="12"/>
      <c r="Z4" s="24">
        <f>ROUND(2*D4*E4+2*F4*G4+2*H4*I4+1*J4*K4+1*L4*M4+2*N4*O4,2)</f>
        <v>0</v>
      </c>
      <c r="AA4" s="24">
        <f>2*D4+2*F4+2*H4+1*J4+1*L4+2*N4</f>
        <v>0</v>
      </c>
      <c r="AB4" s="24">
        <f>ROUND(1*F4*G4+1*J4*K4,2)</f>
        <v>0</v>
      </c>
      <c r="AC4" s="24">
        <f>1*F4*G4+1*J4*K4</f>
        <v>0</v>
      </c>
      <c r="AD4" s="24">
        <f>ROUND(1*F4*G4+1*H4*I4+1*N4*O4,2)</f>
        <v>0</v>
      </c>
      <c r="AE4" s="24">
        <f>1*F4*G4+1*H4*I4+1*N4*O4</f>
        <v>0</v>
      </c>
      <c r="AF4" s="24">
        <f>ROUND(2*D4*E4+1*F4*G4+1*H4*I4+2*J4*K4+1*N4*O4,2)</f>
        <v>0</v>
      </c>
      <c r="AG4" s="24">
        <f>2*D4+1*F4+1*H4+2*J4+1*N4</f>
        <v>0</v>
      </c>
      <c r="AH4" s="24">
        <f>ROUND(4*D4*E4+1*F4*G4+1*H4*I43+3*L4*M4+2*N4*O4,2)</f>
        <v>0</v>
      </c>
      <c r="AI4" s="24">
        <f>4*D4+1*F4+1*H4+3*L4+2*N4</f>
        <v>0</v>
      </c>
      <c r="AJ4" s="24">
        <f>ROUND(3*F4*G4+2*H4*I4+1*J4*K4+1*L4*M4+2*N4*O4,2)</f>
        <v>0</v>
      </c>
      <c r="AK4" s="24">
        <f>3*F4+2*H4+1*J4+1*L4+2*N4</f>
        <v>0</v>
      </c>
      <c r="AL4" s="24">
        <f>ROUND(2*D4*E4+1*F4*G4+1*H4*I4+1*L4*M4+1*N4*O4,2)</f>
        <v>0</v>
      </c>
      <c r="AM4" s="24">
        <f>2*D4+1*F4+1*H4+1*L4+1*N4</f>
        <v>0</v>
      </c>
      <c r="AN4" s="24">
        <f>ROUND(1*D4*E4+1*H4*I4+3*J4*K4+2*L4*M4+1*N4*O4,2)</f>
        <v>0</v>
      </c>
      <c r="AO4" s="24">
        <f>1*D4+1*H4+3*J4+2*L4+1*N4</f>
        <v>0</v>
      </c>
    </row>
    <row r="5" spans="1:41" x14ac:dyDescent="0.25">
      <c r="A5" s="2">
        <v>2</v>
      </c>
      <c r="B5" s="2" t="str">
        <f>IF(ISBLANK(PRINCIPAL!B5)," ",PRINCIPAL!B5)</f>
        <v xml:space="preserve"> </v>
      </c>
      <c r="C5" s="14">
        <f t="shared" ref="C5:C43" si="1">D5+F5+H5+J5+L5+N5</f>
        <v>0</v>
      </c>
      <c r="D5" s="12">
        <f t="shared" ref="D5:D43" si="2">IF(ISBLANK(E5),0,1)</f>
        <v>0</v>
      </c>
      <c r="E5" s="9"/>
      <c r="F5" s="12">
        <f t="shared" si="0"/>
        <v>0</v>
      </c>
      <c r="G5" s="9"/>
      <c r="H5" s="12">
        <f t="shared" si="0"/>
        <v>0</v>
      </c>
      <c r="I5" s="9"/>
      <c r="J5" s="12">
        <f t="shared" si="0"/>
        <v>0</v>
      </c>
      <c r="K5" s="9"/>
      <c r="L5" s="12">
        <f t="shared" si="0"/>
        <v>0</v>
      </c>
      <c r="M5" s="9"/>
      <c r="N5" s="12">
        <f t="shared" ref="N5:N43" si="3">IF(ISBLANK(O5),0,1)</f>
        <v>0</v>
      </c>
      <c r="O5" s="9"/>
      <c r="P5" s="12"/>
      <c r="R5" s="12"/>
      <c r="Z5" s="24">
        <f t="shared" ref="Z5:Z43" si="4">ROUND(2*D5*E5+2*F5*G5+2*H5*I5+1*J5*K5+1*L5*M5+2*N5*O5,2)</f>
        <v>0</v>
      </c>
      <c r="AA5" s="24">
        <f t="shared" ref="AA5:AA43" si="5">2*D5+2*F5+2*H5+1*J5+1*L5+2*N5</f>
        <v>0</v>
      </c>
      <c r="AB5" s="24">
        <f t="shared" ref="AB5:AB43" si="6">ROUND(1*F5*G5+1*J5*K5,2)</f>
        <v>0</v>
      </c>
      <c r="AC5" s="24">
        <f t="shared" ref="AC5:AC43" si="7">1*F5*G5+1*J5*K5</f>
        <v>0</v>
      </c>
      <c r="AD5" s="24">
        <f t="shared" ref="AD5:AD43" si="8">ROUND(1*F5*G5+1*H5*I5+1*N5*O5,2)</f>
        <v>0</v>
      </c>
      <c r="AE5" s="24">
        <f t="shared" ref="AE5:AE43" si="9">1*F5*G5+1*H5*I5+1*N5*O5</f>
        <v>0</v>
      </c>
      <c r="AF5" s="24">
        <f t="shared" ref="AF5:AF43" si="10">ROUND(2*D5*E5+1*F5*G5+1*H5*I5+2*J5*K5+1*N5*O5,2)</f>
        <v>0</v>
      </c>
      <c r="AG5" s="24">
        <f t="shared" ref="AG5:AG43" si="11">2*D5+1*F5+1*H5+2*J5+1*N5</f>
        <v>0</v>
      </c>
      <c r="AH5" s="24">
        <f t="shared" ref="AH5:AH43" si="12">ROUND(4*D5*E5+1*F5*G5+1*H5*I44+3*L5*M5+2*N5*O5,2)</f>
        <v>0</v>
      </c>
      <c r="AI5" s="24">
        <f t="shared" ref="AI5:AI43" si="13">4*D5+1*F5+1*H5+3*L5+2*N5</f>
        <v>0</v>
      </c>
      <c r="AJ5" s="24">
        <f t="shared" ref="AJ5:AJ43" si="14">ROUND(3*F5*G5+2*H5*I5+1*J5*K5+1*L5*M5+2*N5*O5,2)</f>
        <v>0</v>
      </c>
      <c r="AK5" s="24">
        <f t="shared" ref="AK5:AK43" si="15">3*F5+2*H5+1*J5+1*L5+2*N5</f>
        <v>0</v>
      </c>
      <c r="AL5" s="24">
        <f t="shared" ref="AL5:AL43" si="16">ROUND(2*D5*E5+1*F5*G5+1*H5*I5+1*L5*M5+1*N5*O5,2)</f>
        <v>0</v>
      </c>
      <c r="AM5" s="24">
        <f t="shared" ref="AM5:AM43" si="17">2*D5+1*F5+1*H5+1*L5+1*N5</f>
        <v>0</v>
      </c>
      <c r="AN5" s="24">
        <f t="shared" ref="AN5:AN43" si="18">ROUND(1*D5*E5+1*H5*I5+3*J5*K5+2*L5*M5+1*N5*O5,2)</f>
        <v>0</v>
      </c>
      <c r="AO5" s="24">
        <f t="shared" ref="AO5:AO43" si="19">1*D5+1*H5+3*J5+2*L5+1*N5</f>
        <v>0</v>
      </c>
    </row>
    <row r="6" spans="1:41" x14ac:dyDescent="0.25">
      <c r="A6" s="2">
        <v>3</v>
      </c>
      <c r="B6" s="1" t="str">
        <f>IF(ISBLANK(PRINCIPAL!B6)," ",PRINCIPAL!B6)</f>
        <v xml:space="preserve"> </v>
      </c>
      <c r="C6" s="14">
        <f t="shared" si="1"/>
        <v>0</v>
      </c>
      <c r="D6" s="12">
        <f t="shared" si="2"/>
        <v>0</v>
      </c>
      <c r="E6" s="10"/>
      <c r="F6" s="12">
        <f t="shared" si="0"/>
        <v>0</v>
      </c>
      <c r="G6" s="10"/>
      <c r="H6" s="12">
        <f t="shared" si="0"/>
        <v>0</v>
      </c>
      <c r="I6" s="10"/>
      <c r="J6" s="12">
        <f t="shared" si="0"/>
        <v>0</v>
      </c>
      <c r="K6" s="10"/>
      <c r="L6" s="12">
        <f t="shared" si="0"/>
        <v>0</v>
      </c>
      <c r="M6" s="10"/>
      <c r="N6" s="12">
        <f t="shared" si="3"/>
        <v>0</v>
      </c>
      <c r="O6" s="10"/>
      <c r="P6" s="12"/>
      <c r="R6" s="12"/>
      <c r="Z6" s="24">
        <f t="shared" si="4"/>
        <v>0</v>
      </c>
      <c r="AA6" s="24">
        <f t="shared" si="5"/>
        <v>0</v>
      </c>
      <c r="AB6" s="24">
        <f t="shared" si="6"/>
        <v>0</v>
      </c>
      <c r="AC6" s="24">
        <f t="shared" si="7"/>
        <v>0</v>
      </c>
      <c r="AD6" s="24">
        <f t="shared" si="8"/>
        <v>0</v>
      </c>
      <c r="AE6" s="24">
        <f t="shared" si="9"/>
        <v>0</v>
      </c>
      <c r="AF6" s="24">
        <f t="shared" si="10"/>
        <v>0</v>
      </c>
      <c r="AG6" s="24">
        <f t="shared" si="11"/>
        <v>0</v>
      </c>
      <c r="AH6" s="24">
        <f t="shared" si="12"/>
        <v>0</v>
      </c>
      <c r="AI6" s="24">
        <f t="shared" si="13"/>
        <v>0</v>
      </c>
      <c r="AJ6" s="24">
        <f t="shared" si="14"/>
        <v>0</v>
      </c>
      <c r="AK6" s="24">
        <f t="shared" si="15"/>
        <v>0</v>
      </c>
      <c r="AL6" s="24">
        <f t="shared" si="16"/>
        <v>0</v>
      </c>
      <c r="AM6" s="24">
        <f t="shared" si="17"/>
        <v>0</v>
      </c>
      <c r="AN6" s="24">
        <f t="shared" si="18"/>
        <v>0</v>
      </c>
      <c r="AO6" s="24">
        <f t="shared" si="19"/>
        <v>0</v>
      </c>
    </row>
    <row r="7" spans="1:41" x14ac:dyDescent="0.25">
      <c r="A7" s="2">
        <v>4</v>
      </c>
      <c r="B7" s="2" t="str">
        <f>IF(ISBLANK(PRINCIPAL!B7)," ",PRINCIPAL!B7)</f>
        <v xml:space="preserve"> </v>
      </c>
      <c r="C7" s="14">
        <f t="shared" si="1"/>
        <v>0</v>
      </c>
      <c r="D7" s="12">
        <f t="shared" si="2"/>
        <v>0</v>
      </c>
      <c r="E7" s="9"/>
      <c r="F7" s="12">
        <f t="shared" si="0"/>
        <v>0</v>
      </c>
      <c r="G7" s="9"/>
      <c r="H7" s="12">
        <f t="shared" si="0"/>
        <v>0</v>
      </c>
      <c r="I7" s="9"/>
      <c r="J7" s="12">
        <f t="shared" si="0"/>
        <v>0</v>
      </c>
      <c r="K7" s="9"/>
      <c r="L7" s="12">
        <f t="shared" si="0"/>
        <v>0</v>
      </c>
      <c r="M7" s="9"/>
      <c r="N7" s="12">
        <f t="shared" si="3"/>
        <v>0</v>
      </c>
      <c r="O7" s="9"/>
      <c r="P7" s="12"/>
      <c r="R7" s="12"/>
      <c r="Z7" s="24">
        <f t="shared" si="4"/>
        <v>0</v>
      </c>
      <c r="AA7" s="24">
        <f t="shared" si="5"/>
        <v>0</v>
      </c>
      <c r="AB7" s="24">
        <f t="shared" si="6"/>
        <v>0</v>
      </c>
      <c r="AC7" s="24">
        <f t="shared" si="7"/>
        <v>0</v>
      </c>
      <c r="AD7" s="24">
        <f t="shared" si="8"/>
        <v>0</v>
      </c>
      <c r="AE7" s="24">
        <f t="shared" si="9"/>
        <v>0</v>
      </c>
      <c r="AF7" s="24">
        <f t="shared" si="10"/>
        <v>0</v>
      </c>
      <c r="AG7" s="24">
        <f t="shared" si="11"/>
        <v>0</v>
      </c>
      <c r="AH7" s="24">
        <f t="shared" si="12"/>
        <v>0</v>
      </c>
      <c r="AI7" s="24">
        <f t="shared" si="13"/>
        <v>0</v>
      </c>
      <c r="AJ7" s="24">
        <f t="shared" si="14"/>
        <v>0</v>
      </c>
      <c r="AK7" s="24">
        <f t="shared" si="15"/>
        <v>0</v>
      </c>
      <c r="AL7" s="24">
        <f t="shared" si="16"/>
        <v>0</v>
      </c>
      <c r="AM7" s="24">
        <f t="shared" si="17"/>
        <v>0</v>
      </c>
      <c r="AN7" s="24">
        <f t="shared" si="18"/>
        <v>0</v>
      </c>
      <c r="AO7" s="24">
        <f t="shared" si="19"/>
        <v>0</v>
      </c>
    </row>
    <row r="8" spans="1:41" x14ac:dyDescent="0.25">
      <c r="A8" s="2">
        <v>5</v>
      </c>
      <c r="B8" s="1" t="str">
        <f>IF(ISBLANK(PRINCIPAL!B8)," ",PRINCIPAL!B8)</f>
        <v xml:space="preserve"> </v>
      </c>
      <c r="C8" s="14">
        <f t="shared" si="1"/>
        <v>0</v>
      </c>
      <c r="D8" s="12">
        <f t="shared" si="2"/>
        <v>0</v>
      </c>
      <c r="E8" s="10"/>
      <c r="F8" s="12">
        <f t="shared" si="0"/>
        <v>0</v>
      </c>
      <c r="G8" s="10"/>
      <c r="H8" s="12">
        <f t="shared" si="0"/>
        <v>0</v>
      </c>
      <c r="I8" s="10"/>
      <c r="J8" s="12">
        <f t="shared" si="0"/>
        <v>0</v>
      </c>
      <c r="K8" s="10"/>
      <c r="L8" s="12">
        <f t="shared" si="0"/>
        <v>0</v>
      </c>
      <c r="M8" s="10"/>
      <c r="N8" s="12">
        <f t="shared" si="3"/>
        <v>0</v>
      </c>
      <c r="O8" s="10"/>
      <c r="P8" s="12"/>
      <c r="R8" s="12"/>
      <c r="Z8" s="24">
        <f t="shared" si="4"/>
        <v>0</v>
      </c>
      <c r="AA8" s="24">
        <f t="shared" si="5"/>
        <v>0</v>
      </c>
      <c r="AB8" s="24">
        <f t="shared" si="6"/>
        <v>0</v>
      </c>
      <c r="AC8" s="24">
        <f t="shared" si="7"/>
        <v>0</v>
      </c>
      <c r="AD8" s="24">
        <f t="shared" si="8"/>
        <v>0</v>
      </c>
      <c r="AE8" s="24">
        <f t="shared" si="9"/>
        <v>0</v>
      </c>
      <c r="AF8" s="24">
        <f t="shared" si="10"/>
        <v>0</v>
      </c>
      <c r="AG8" s="24">
        <f t="shared" si="11"/>
        <v>0</v>
      </c>
      <c r="AH8" s="24">
        <f t="shared" si="12"/>
        <v>0</v>
      </c>
      <c r="AI8" s="24">
        <f t="shared" si="13"/>
        <v>0</v>
      </c>
      <c r="AJ8" s="24">
        <f t="shared" si="14"/>
        <v>0</v>
      </c>
      <c r="AK8" s="24">
        <f t="shared" si="15"/>
        <v>0</v>
      </c>
      <c r="AL8" s="24">
        <f t="shared" si="16"/>
        <v>0</v>
      </c>
      <c r="AM8" s="24">
        <f t="shared" si="17"/>
        <v>0</v>
      </c>
      <c r="AN8" s="24">
        <f t="shared" si="18"/>
        <v>0</v>
      </c>
      <c r="AO8" s="24">
        <f t="shared" si="19"/>
        <v>0</v>
      </c>
    </row>
    <row r="9" spans="1:41" x14ac:dyDescent="0.25">
      <c r="A9" s="2">
        <v>6</v>
      </c>
      <c r="B9" s="2" t="str">
        <f>IF(ISBLANK(PRINCIPAL!B9)," ",PRINCIPAL!B9)</f>
        <v xml:space="preserve"> </v>
      </c>
      <c r="C9" s="14">
        <f t="shared" si="1"/>
        <v>0</v>
      </c>
      <c r="D9" s="12">
        <f t="shared" si="2"/>
        <v>0</v>
      </c>
      <c r="E9" s="9"/>
      <c r="F9" s="12">
        <f t="shared" si="0"/>
        <v>0</v>
      </c>
      <c r="G9" s="9"/>
      <c r="H9" s="12">
        <f t="shared" si="0"/>
        <v>0</v>
      </c>
      <c r="I9" s="9"/>
      <c r="J9" s="12">
        <f t="shared" si="0"/>
        <v>0</v>
      </c>
      <c r="K9" s="9"/>
      <c r="L9" s="12">
        <f t="shared" si="0"/>
        <v>0</v>
      </c>
      <c r="M9" s="9"/>
      <c r="N9" s="12">
        <f t="shared" si="3"/>
        <v>0</v>
      </c>
      <c r="O9" s="9"/>
      <c r="P9" s="12"/>
      <c r="R9" s="12"/>
      <c r="Z9" s="24">
        <f t="shared" si="4"/>
        <v>0</v>
      </c>
      <c r="AA9" s="24">
        <f t="shared" si="5"/>
        <v>0</v>
      </c>
      <c r="AB9" s="24">
        <f t="shared" si="6"/>
        <v>0</v>
      </c>
      <c r="AC9" s="24">
        <f t="shared" si="7"/>
        <v>0</v>
      </c>
      <c r="AD9" s="24">
        <f t="shared" si="8"/>
        <v>0</v>
      </c>
      <c r="AE9" s="24">
        <f t="shared" si="9"/>
        <v>0</v>
      </c>
      <c r="AF9" s="24">
        <f t="shared" si="10"/>
        <v>0</v>
      </c>
      <c r="AG9" s="24">
        <f t="shared" si="11"/>
        <v>0</v>
      </c>
      <c r="AH9" s="24">
        <f t="shared" si="12"/>
        <v>0</v>
      </c>
      <c r="AI9" s="24">
        <f t="shared" si="13"/>
        <v>0</v>
      </c>
      <c r="AJ9" s="24">
        <f t="shared" si="14"/>
        <v>0</v>
      </c>
      <c r="AK9" s="24">
        <f t="shared" si="15"/>
        <v>0</v>
      </c>
      <c r="AL9" s="24">
        <f t="shared" si="16"/>
        <v>0</v>
      </c>
      <c r="AM9" s="24">
        <f t="shared" si="17"/>
        <v>0</v>
      </c>
      <c r="AN9" s="24">
        <f t="shared" si="18"/>
        <v>0</v>
      </c>
      <c r="AO9" s="24">
        <f t="shared" si="19"/>
        <v>0</v>
      </c>
    </row>
    <row r="10" spans="1:41" x14ac:dyDescent="0.25">
      <c r="A10" s="2">
        <v>7</v>
      </c>
      <c r="B10" s="1" t="str">
        <f>IF(ISBLANK(PRINCIPAL!B10)," ",PRINCIPAL!B10)</f>
        <v xml:space="preserve"> </v>
      </c>
      <c r="C10" s="14">
        <f t="shared" si="1"/>
        <v>0</v>
      </c>
      <c r="D10" s="12">
        <f t="shared" si="2"/>
        <v>0</v>
      </c>
      <c r="E10" s="10"/>
      <c r="F10" s="12">
        <f t="shared" si="0"/>
        <v>0</v>
      </c>
      <c r="G10" s="10"/>
      <c r="H10" s="12">
        <f t="shared" si="0"/>
        <v>0</v>
      </c>
      <c r="I10" s="10"/>
      <c r="J10" s="12">
        <f t="shared" si="0"/>
        <v>0</v>
      </c>
      <c r="K10" s="10"/>
      <c r="L10" s="12">
        <f t="shared" si="0"/>
        <v>0</v>
      </c>
      <c r="M10" s="10"/>
      <c r="N10" s="12">
        <f t="shared" si="3"/>
        <v>0</v>
      </c>
      <c r="O10" s="10"/>
      <c r="P10" s="12"/>
      <c r="R10" s="12"/>
      <c r="Z10" s="24">
        <f t="shared" si="4"/>
        <v>0</v>
      </c>
      <c r="AA10" s="24">
        <f t="shared" si="5"/>
        <v>0</v>
      </c>
      <c r="AB10" s="24">
        <f t="shared" si="6"/>
        <v>0</v>
      </c>
      <c r="AC10" s="24">
        <f t="shared" si="7"/>
        <v>0</v>
      </c>
      <c r="AD10" s="24">
        <f t="shared" si="8"/>
        <v>0</v>
      </c>
      <c r="AE10" s="24">
        <f t="shared" si="9"/>
        <v>0</v>
      </c>
      <c r="AF10" s="24">
        <f t="shared" si="10"/>
        <v>0</v>
      </c>
      <c r="AG10" s="24">
        <f t="shared" si="11"/>
        <v>0</v>
      </c>
      <c r="AH10" s="24">
        <f t="shared" si="12"/>
        <v>0</v>
      </c>
      <c r="AI10" s="24">
        <f t="shared" si="13"/>
        <v>0</v>
      </c>
      <c r="AJ10" s="24">
        <f t="shared" si="14"/>
        <v>0</v>
      </c>
      <c r="AK10" s="24">
        <f t="shared" si="15"/>
        <v>0</v>
      </c>
      <c r="AL10" s="24">
        <f t="shared" si="16"/>
        <v>0</v>
      </c>
      <c r="AM10" s="24">
        <f t="shared" si="17"/>
        <v>0</v>
      </c>
      <c r="AN10" s="24">
        <f t="shared" si="18"/>
        <v>0</v>
      </c>
      <c r="AO10" s="24">
        <f t="shared" si="19"/>
        <v>0</v>
      </c>
    </row>
    <row r="11" spans="1:41" x14ac:dyDescent="0.25">
      <c r="A11" s="2">
        <v>8</v>
      </c>
      <c r="B11" s="2" t="str">
        <f>IF(ISBLANK(PRINCIPAL!B11)," ",PRINCIPAL!B11)</f>
        <v xml:space="preserve"> </v>
      </c>
      <c r="C11" s="14">
        <f t="shared" si="1"/>
        <v>0</v>
      </c>
      <c r="D11" s="12">
        <f t="shared" si="2"/>
        <v>0</v>
      </c>
      <c r="E11" s="9"/>
      <c r="F11" s="12">
        <f t="shared" si="0"/>
        <v>0</v>
      </c>
      <c r="G11" s="9"/>
      <c r="H11" s="12">
        <f t="shared" si="0"/>
        <v>0</v>
      </c>
      <c r="I11" s="9"/>
      <c r="J11" s="12">
        <f t="shared" si="0"/>
        <v>0</v>
      </c>
      <c r="K11" s="9"/>
      <c r="L11" s="12">
        <f t="shared" si="0"/>
        <v>0</v>
      </c>
      <c r="M11" s="9"/>
      <c r="N11" s="12">
        <f t="shared" si="3"/>
        <v>0</v>
      </c>
      <c r="O11" s="9"/>
      <c r="P11" s="12"/>
      <c r="R11" s="12"/>
      <c r="Z11" s="24">
        <f t="shared" si="4"/>
        <v>0</v>
      </c>
      <c r="AA11" s="24">
        <f t="shared" si="5"/>
        <v>0</v>
      </c>
      <c r="AB11" s="24">
        <f t="shared" si="6"/>
        <v>0</v>
      </c>
      <c r="AC11" s="24">
        <f t="shared" si="7"/>
        <v>0</v>
      </c>
      <c r="AD11" s="24">
        <f t="shared" si="8"/>
        <v>0</v>
      </c>
      <c r="AE11" s="24">
        <f t="shared" si="9"/>
        <v>0</v>
      </c>
      <c r="AF11" s="24">
        <f t="shared" si="10"/>
        <v>0</v>
      </c>
      <c r="AG11" s="24">
        <f t="shared" si="11"/>
        <v>0</v>
      </c>
      <c r="AH11" s="24">
        <f t="shared" si="12"/>
        <v>0</v>
      </c>
      <c r="AI11" s="24">
        <f t="shared" si="13"/>
        <v>0</v>
      </c>
      <c r="AJ11" s="24">
        <f t="shared" si="14"/>
        <v>0</v>
      </c>
      <c r="AK11" s="24">
        <f t="shared" si="15"/>
        <v>0</v>
      </c>
      <c r="AL11" s="24">
        <f t="shared" si="16"/>
        <v>0</v>
      </c>
      <c r="AM11" s="24">
        <f t="shared" si="17"/>
        <v>0</v>
      </c>
      <c r="AN11" s="24">
        <f t="shared" si="18"/>
        <v>0</v>
      </c>
      <c r="AO11" s="24">
        <f t="shared" si="19"/>
        <v>0</v>
      </c>
    </row>
    <row r="12" spans="1:41" x14ac:dyDescent="0.25">
      <c r="A12" s="2">
        <v>9</v>
      </c>
      <c r="B12" s="1" t="str">
        <f>IF(ISBLANK(PRINCIPAL!B12)," ",PRINCIPAL!B12)</f>
        <v xml:space="preserve"> </v>
      </c>
      <c r="C12" s="14">
        <f t="shared" si="1"/>
        <v>0</v>
      </c>
      <c r="D12" s="12">
        <f t="shared" si="2"/>
        <v>0</v>
      </c>
      <c r="E12" s="10"/>
      <c r="F12" s="12">
        <f t="shared" si="0"/>
        <v>0</v>
      </c>
      <c r="G12" s="10"/>
      <c r="H12" s="12">
        <f t="shared" si="0"/>
        <v>0</v>
      </c>
      <c r="I12" s="10"/>
      <c r="J12" s="12">
        <f t="shared" si="0"/>
        <v>0</v>
      </c>
      <c r="K12" s="10"/>
      <c r="L12" s="12">
        <f t="shared" si="0"/>
        <v>0</v>
      </c>
      <c r="M12" s="10"/>
      <c r="N12" s="12">
        <f t="shared" si="3"/>
        <v>0</v>
      </c>
      <c r="O12" s="10"/>
      <c r="P12" s="12"/>
      <c r="R12" s="12"/>
      <c r="Z12" s="24">
        <f t="shared" si="4"/>
        <v>0</v>
      </c>
      <c r="AA12" s="24">
        <f t="shared" si="5"/>
        <v>0</v>
      </c>
      <c r="AB12" s="24">
        <f t="shared" si="6"/>
        <v>0</v>
      </c>
      <c r="AC12" s="24">
        <f t="shared" si="7"/>
        <v>0</v>
      </c>
      <c r="AD12" s="24">
        <f t="shared" si="8"/>
        <v>0</v>
      </c>
      <c r="AE12" s="24">
        <f t="shared" si="9"/>
        <v>0</v>
      </c>
      <c r="AF12" s="24">
        <f t="shared" si="10"/>
        <v>0</v>
      </c>
      <c r="AG12" s="24">
        <f t="shared" si="11"/>
        <v>0</v>
      </c>
      <c r="AH12" s="24">
        <f t="shared" si="12"/>
        <v>0</v>
      </c>
      <c r="AI12" s="24">
        <f t="shared" si="13"/>
        <v>0</v>
      </c>
      <c r="AJ12" s="24">
        <f t="shared" si="14"/>
        <v>0</v>
      </c>
      <c r="AK12" s="24">
        <f t="shared" si="15"/>
        <v>0</v>
      </c>
      <c r="AL12" s="24">
        <f t="shared" si="16"/>
        <v>0</v>
      </c>
      <c r="AM12" s="24">
        <f t="shared" si="17"/>
        <v>0</v>
      </c>
      <c r="AN12" s="24">
        <f t="shared" si="18"/>
        <v>0</v>
      </c>
      <c r="AO12" s="24">
        <f t="shared" si="19"/>
        <v>0</v>
      </c>
    </row>
    <row r="13" spans="1:41" x14ac:dyDescent="0.25">
      <c r="A13" s="2">
        <v>10</v>
      </c>
      <c r="B13" s="2" t="str">
        <f>IF(ISBLANK(PRINCIPAL!B13)," ",PRINCIPAL!B13)</f>
        <v xml:space="preserve"> </v>
      </c>
      <c r="C13" s="14">
        <f t="shared" si="1"/>
        <v>0</v>
      </c>
      <c r="D13" s="12">
        <f t="shared" si="2"/>
        <v>0</v>
      </c>
      <c r="E13" s="9"/>
      <c r="F13" s="12">
        <f t="shared" si="0"/>
        <v>0</v>
      </c>
      <c r="G13" s="9"/>
      <c r="H13" s="12">
        <f t="shared" si="0"/>
        <v>0</v>
      </c>
      <c r="I13" s="9"/>
      <c r="J13" s="12">
        <f t="shared" si="0"/>
        <v>0</v>
      </c>
      <c r="K13" s="9"/>
      <c r="L13" s="12">
        <f t="shared" si="0"/>
        <v>0</v>
      </c>
      <c r="M13" s="9"/>
      <c r="N13" s="12">
        <f t="shared" si="3"/>
        <v>0</v>
      </c>
      <c r="O13" s="9"/>
      <c r="P13" s="12"/>
      <c r="R13" s="12"/>
      <c r="Z13" s="24">
        <f t="shared" si="4"/>
        <v>0</v>
      </c>
      <c r="AA13" s="24">
        <f t="shared" si="5"/>
        <v>0</v>
      </c>
      <c r="AB13" s="24">
        <f t="shared" si="6"/>
        <v>0</v>
      </c>
      <c r="AC13" s="24">
        <f t="shared" si="7"/>
        <v>0</v>
      </c>
      <c r="AD13" s="24">
        <f t="shared" si="8"/>
        <v>0</v>
      </c>
      <c r="AE13" s="24">
        <f t="shared" si="9"/>
        <v>0</v>
      </c>
      <c r="AF13" s="24">
        <f t="shared" si="10"/>
        <v>0</v>
      </c>
      <c r="AG13" s="24">
        <f t="shared" si="11"/>
        <v>0</v>
      </c>
      <c r="AH13" s="24">
        <f t="shared" si="12"/>
        <v>0</v>
      </c>
      <c r="AI13" s="24">
        <f t="shared" si="13"/>
        <v>0</v>
      </c>
      <c r="AJ13" s="24">
        <f t="shared" si="14"/>
        <v>0</v>
      </c>
      <c r="AK13" s="24">
        <f t="shared" si="15"/>
        <v>0</v>
      </c>
      <c r="AL13" s="24">
        <f t="shared" si="16"/>
        <v>0</v>
      </c>
      <c r="AM13" s="24">
        <f t="shared" si="17"/>
        <v>0</v>
      </c>
      <c r="AN13" s="24">
        <f t="shared" si="18"/>
        <v>0</v>
      </c>
      <c r="AO13" s="24">
        <f t="shared" si="19"/>
        <v>0</v>
      </c>
    </row>
    <row r="14" spans="1:41" x14ac:dyDescent="0.25">
      <c r="A14" s="2">
        <v>11</v>
      </c>
      <c r="B14" s="1" t="str">
        <f>IF(ISBLANK(PRINCIPAL!B14)," ",PRINCIPAL!B14)</f>
        <v xml:space="preserve"> </v>
      </c>
      <c r="C14" s="14">
        <f t="shared" si="1"/>
        <v>0</v>
      </c>
      <c r="D14" s="12">
        <f t="shared" si="2"/>
        <v>0</v>
      </c>
      <c r="E14" s="10"/>
      <c r="F14" s="12">
        <f t="shared" si="0"/>
        <v>0</v>
      </c>
      <c r="G14" s="10"/>
      <c r="H14" s="12">
        <f t="shared" si="0"/>
        <v>0</v>
      </c>
      <c r="I14" s="10"/>
      <c r="J14" s="12">
        <f t="shared" si="0"/>
        <v>0</v>
      </c>
      <c r="K14" s="10"/>
      <c r="L14" s="12">
        <f t="shared" si="0"/>
        <v>0</v>
      </c>
      <c r="M14" s="10"/>
      <c r="N14" s="12">
        <f t="shared" si="3"/>
        <v>0</v>
      </c>
      <c r="O14" s="10"/>
      <c r="P14" s="12"/>
      <c r="R14" s="12"/>
      <c r="Z14" s="24">
        <f t="shared" si="4"/>
        <v>0</v>
      </c>
      <c r="AA14" s="24">
        <f t="shared" si="5"/>
        <v>0</v>
      </c>
      <c r="AB14" s="24">
        <f t="shared" si="6"/>
        <v>0</v>
      </c>
      <c r="AC14" s="24">
        <f t="shared" si="7"/>
        <v>0</v>
      </c>
      <c r="AD14" s="24">
        <f t="shared" si="8"/>
        <v>0</v>
      </c>
      <c r="AE14" s="24">
        <f t="shared" si="9"/>
        <v>0</v>
      </c>
      <c r="AF14" s="24">
        <f t="shared" si="10"/>
        <v>0</v>
      </c>
      <c r="AG14" s="24">
        <f t="shared" si="11"/>
        <v>0</v>
      </c>
      <c r="AH14" s="24">
        <f t="shared" si="12"/>
        <v>0</v>
      </c>
      <c r="AI14" s="24">
        <f t="shared" si="13"/>
        <v>0</v>
      </c>
      <c r="AJ14" s="24">
        <f t="shared" si="14"/>
        <v>0</v>
      </c>
      <c r="AK14" s="24">
        <f t="shared" si="15"/>
        <v>0</v>
      </c>
      <c r="AL14" s="24">
        <f t="shared" si="16"/>
        <v>0</v>
      </c>
      <c r="AM14" s="24">
        <f t="shared" si="17"/>
        <v>0</v>
      </c>
      <c r="AN14" s="24">
        <f t="shared" si="18"/>
        <v>0</v>
      </c>
      <c r="AO14" s="24">
        <f t="shared" si="19"/>
        <v>0</v>
      </c>
    </row>
    <row r="15" spans="1:41" x14ac:dyDescent="0.25">
      <c r="A15" s="2">
        <v>12</v>
      </c>
      <c r="B15" s="2" t="str">
        <f>IF(ISBLANK(PRINCIPAL!B15)," ",PRINCIPAL!B15)</f>
        <v xml:space="preserve"> </v>
      </c>
      <c r="C15" s="14">
        <f t="shared" si="1"/>
        <v>0</v>
      </c>
      <c r="D15" s="12">
        <f t="shared" si="2"/>
        <v>0</v>
      </c>
      <c r="E15" s="9"/>
      <c r="F15" s="12">
        <f t="shared" si="0"/>
        <v>0</v>
      </c>
      <c r="G15" s="9"/>
      <c r="H15" s="12">
        <f t="shared" si="0"/>
        <v>0</v>
      </c>
      <c r="I15" s="9"/>
      <c r="J15" s="12">
        <f t="shared" si="0"/>
        <v>0</v>
      </c>
      <c r="K15" s="9"/>
      <c r="L15" s="12">
        <f t="shared" si="0"/>
        <v>0</v>
      </c>
      <c r="M15" s="9"/>
      <c r="N15" s="12">
        <f t="shared" si="3"/>
        <v>0</v>
      </c>
      <c r="O15" s="9"/>
      <c r="P15" s="12"/>
      <c r="R15" s="12"/>
      <c r="Z15" s="24">
        <f t="shared" si="4"/>
        <v>0</v>
      </c>
      <c r="AA15" s="24">
        <f t="shared" si="5"/>
        <v>0</v>
      </c>
      <c r="AB15" s="24">
        <f t="shared" si="6"/>
        <v>0</v>
      </c>
      <c r="AC15" s="24">
        <f t="shared" si="7"/>
        <v>0</v>
      </c>
      <c r="AD15" s="24">
        <f t="shared" si="8"/>
        <v>0</v>
      </c>
      <c r="AE15" s="24">
        <f t="shared" si="9"/>
        <v>0</v>
      </c>
      <c r="AF15" s="24">
        <f t="shared" si="10"/>
        <v>0</v>
      </c>
      <c r="AG15" s="24">
        <f t="shared" si="11"/>
        <v>0</v>
      </c>
      <c r="AH15" s="24">
        <f t="shared" si="12"/>
        <v>0</v>
      </c>
      <c r="AI15" s="24">
        <f t="shared" si="13"/>
        <v>0</v>
      </c>
      <c r="AJ15" s="24">
        <f t="shared" si="14"/>
        <v>0</v>
      </c>
      <c r="AK15" s="24">
        <f t="shared" si="15"/>
        <v>0</v>
      </c>
      <c r="AL15" s="24">
        <f t="shared" si="16"/>
        <v>0</v>
      </c>
      <c r="AM15" s="24">
        <f t="shared" si="17"/>
        <v>0</v>
      </c>
      <c r="AN15" s="24">
        <f t="shared" si="18"/>
        <v>0</v>
      </c>
      <c r="AO15" s="24">
        <f t="shared" si="19"/>
        <v>0</v>
      </c>
    </row>
    <row r="16" spans="1:41" x14ac:dyDescent="0.25">
      <c r="A16" s="2">
        <v>13</v>
      </c>
      <c r="B16" s="1" t="str">
        <f>IF(ISBLANK(PRINCIPAL!B16)," ",PRINCIPAL!B16)</f>
        <v xml:space="preserve"> </v>
      </c>
      <c r="C16" s="14">
        <f t="shared" si="1"/>
        <v>0</v>
      </c>
      <c r="D16" s="12">
        <f t="shared" si="2"/>
        <v>0</v>
      </c>
      <c r="E16" s="10"/>
      <c r="F16" s="12">
        <f t="shared" si="0"/>
        <v>0</v>
      </c>
      <c r="G16" s="10"/>
      <c r="H16" s="12">
        <f t="shared" si="0"/>
        <v>0</v>
      </c>
      <c r="I16" s="10"/>
      <c r="J16" s="12">
        <f t="shared" si="0"/>
        <v>0</v>
      </c>
      <c r="K16" s="10"/>
      <c r="L16" s="12">
        <f t="shared" si="0"/>
        <v>0</v>
      </c>
      <c r="M16" s="10"/>
      <c r="N16" s="12">
        <f t="shared" si="3"/>
        <v>0</v>
      </c>
      <c r="O16" s="10"/>
      <c r="P16" s="12"/>
      <c r="R16" s="12"/>
      <c r="Z16" s="24">
        <f t="shared" si="4"/>
        <v>0</v>
      </c>
      <c r="AA16" s="24">
        <f t="shared" si="5"/>
        <v>0</v>
      </c>
      <c r="AB16" s="24">
        <f t="shared" si="6"/>
        <v>0</v>
      </c>
      <c r="AC16" s="24">
        <f t="shared" si="7"/>
        <v>0</v>
      </c>
      <c r="AD16" s="24">
        <f t="shared" si="8"/>
        <v>0</v>
      </c>
      <c r="AE16" s="24">
        <f t="shared" si="9"/>
        <v>0</v>
      </c>
      <c r="AF16" s="24">
        <f t="shared" si="10"/>
        <v>0</v>
      </c>
      <c r="AG16" s="24">
        <f t="shared" si="11"/>
        <v>0</v>
      </c>
      <c r="AH16" s="24">
        <f t="shared" si="12"/>
        <v>0</v>
      </c>
      <c r="AI16" s="24">
        <f t="shared" si="13"/>
        <v>0</v>
      </c>
      <c r="AJ16" s="24">
        <f t="shared" si="14"/>
        <v>0</v>
      </c>
      <c r="AK16" s="24">
        <f t="shared" si="15"/>
        <v>0</v>
      </c>
      <c r="AL16" s="24">
        <f t="shared" si="16"/>
        <v>0</v>
      </c>
      <c r="AM16" s="24">
        <f t="shared" si="17"/>
        <v>0</v>
      </c>
      <c r="AN16" s="24">
        <f t="shared" si="18"/>
        <v>0</v>
      </c>
      <c r="AO16" s="24">
        <f t="shared" si="19"/>
        <v>0</v>
      </c>
    </row>
    <row r="17" spans="1:41" x14ac:dyDescent="0.25">
      <c r="A17" s="2">
        <v>14</v>
      </c>
      <c r="B17" s="2" t="str">
        <f>IF(ISBLANK(PRINCIPAL!B17)," ",PRINCIPAL!B17)</f>
        <v xml:space="preserve"> </v>
      </c>
      <c r="C17" s="14">
        <f t="shared" si="1"/>
        <v>0</v>
      </c>
      <c r="D17" s="12">
        <f t="shared" si="2"/>
        <v>0</v>
      </c>
      <c r="E17" s="9"/>
      <c r="F17" s="12">
        <f t="shared" si="0"/>
        <v>0</v>
      </c>
      <c r="G17" s="9"/>
      <c r="H17" s="12">
        <f t="shared" si="0"/>
        <v>0</v>
      </c>
      <c r="I17" s="9"/>
      <c r="J17" s="12">
        <f t="shared" si="0"/>
        <v>0</v>
      </c>
      <c r="K17" s="9"/>
      <c r="L17" s="12">
        <f t="shared" si="0"/>
        <v>0</v>
      </c>
      <c r="M17" s="9"/>
      <c r="N17" s="12">
        <f t="shared" si="3"/>
        <v>0</v>
      </c>
      <c r="O17" s="9"/>
      <c r="P17" s="12"/>
      <c r="R17" s="12"/>
      <c r="Z17" s="24">
        <f t="shared" si="4"/>
        <v>0</v>
      </c>
      <c r="AA17" s="24">
        <f t="shared" si="5"/>
        <v>0</v>
      </c>
      <c r="AB17" s="24">
        <f t="shared" si="6"/>
        <v>0</v>
      </c>
      <c r="AC17" s="24">
        <f t="shared" si="7"/>
        <v>0</v>
      </c>
      <c r="AD17" s="24">
        <f t="shared" si="8"/>
        <v>0</v>
      </c>
      <c r="AE17" s="24">
        <f t="shared" si="9"/>
        <v>0</v>
      </c>
      <c r="AF17" s="24">
        <f t="shared" si="10"/>
        <v>0</v>
      </c>
      <c r="AG17" s="24">
        <f t="shared" si="11"/>
        <v>0</v>
      </c>
      <c r="AH17" s="24">
        <f t="shared" si="12"/>
        <v>0</v>
      </c>
      <c r="AI17" s="24">
        <f t="shared" si="13"/>
        <v>0</v>
      </c>
      <c r="AJ17" s="24">
        <f t="shared" si="14"/>
        <v>0</v>
      </c>
      <c r="AK17" s="24">
        <f t="shared" si="15"/>
        <v>0</v>
      </c>
      <c r="AL17" s="24">
        <f t="shared" si="16"/>
        <v>0</v>
      </c>
      <c r="AM17" s="24">
        <f t="shared" si="17"/>
        <v>0</v>
      </c>
      <c r="AN17" s="24">
        <f t="shared" si="18"/>
        <v>0</v>
      </c>
      <c r="AO17" s="24">
        <f t="shared" si="19"/>
        <v>0</v>
      </c>
    </row>
    <row r="18" spans="1:41" x14ac:dyDescent="0.25">
      <c r="A18" s="2">
        <v>15</v>
      </c>
      <c r="B18" s="1" t="str">
        <f>IF(ISBLANK(PRINCIPAL!B18)," ",PRINCIPAL!B18)</f>
        <v xml:space="preserve"> </v>
      </c>
      <c r="C18" s="14">
        <f t="shared" si="1"/>
        <v>0</v>
      </c>
      <c r="D18" s="12">
        <f t="shared" si="2"/>
        <v>0</v>
      </c>
      <c r="E18" s="10"/>
      <c r="F18" s="12">
        <f t="shared" si="0"/>
        <v>0</v>
      </c>
      <c r="G18" s="10"/>
      <c r="H18" s="12">
        <f t="shared" si="0"/>
        <v>0</v>
      </c>
      <c r="I18" s="10"/>
      <c r="J18" s="12">
        <f t="shared" si="0"/>
        <v>0</v>
      </c>
      <c r="K18" s="10"/>
      <c r="L18" s="12">
        <f t="shared" si="0"/>
        <v>0</v>
      </c>
      <c r="M18" s="10"/>
      <c r="N18" s="12">
        <f t="shared" si="3"/>
        <v>0</v>
      </c>
      <c r="O18" s="10"/>
      <c r="P18" s="12"/>
      <c r="R18" s="12"/>
      <c r="Z18" s="24">
        <f t="shared" si="4"/>
        <v>0</v>
      </c>
      <c r="AA18" s="24">
        <f t="shared" si="5"/>
        <v>0</v>
      </c>
      <c r="AB18" s="24">
        <f t="shared" si="6"/>
        <v>0</v>
      </c>
      <c r="AC18" s="24">
        <f t="shared" si="7"/>
        <v>0</v>
      </c>
      <c r="AD18" s="24">
        <f t="shared" si="8"/>
        <v>0</v>
      </c>
      <c r="AE18" s="24">
        <f t="shared" si="9"/>
        <v>0</v>
      </c>
      <c r="AF18" s="24">
        <f t="shared" si="10"/>
        <v>0</v>
      </c>
      <c r="AG18" s="24">
        <f t="shared" si="11"/>
        <v>0</v>
      </c>
      <c r="AH18" s="24">
        <f t="shared" si="12"/>
        <v>0</v>
      </c>
      <c r="AI18" s="24">
        <f t="shared" si="13"/>
        <v>0</v>
      </c>
      <c r="AJ18" s="24">
        <f t="shared" si="14"/>
        <v>0</v>
      </c>
      <c r="AK18" s="24">
        <f t="shared" si="15"/>
        <v>0</v>
      </c>
      <c r="AL18" s="24">
        <f t="shared" si="16"/>
        <v>0</v>
      </c>
      <c r="AM18" s="24">
        <f t="shared" si="17"/>
        <v>0</v>
      </c>
      <c r="AN18" s="24">
        <f t="shared" si="18"/>
        <v>0</v>
      </c>
      <c r="AO18" s="24">
        <f t="shared" si="19"/>
        <v>0</v>
      </c>
    </row>
    <row r="19" spans="1:41" x14ac:dyDescent="0.25">
      <c r="A19" s="2">
        <v>16</v>
      </c>
      <c r="B19" s="2" t="str">
        <f>IF(ISBLANK(PRINCIPAL!B19)," ",PRINCIPAL!B19)</f>
        <v xml:space="preserve"> </v>
      </c>
      <c r="C19" s="14">
        <f t="shared" si="1"/>
        <v>0</v>
      </c>
      <c r="D19" s="12">
        <f t="shared" si="2"/>
        <v>0</v>
      </c>
      <c r="E19" s="9"/>
      <c r="F19" s="12">
        <f t="shared" si="0"/>
        <v>0</v>
      </c>
      <c r="G19" s="9"/>
      <c r="H19" s="12">
        <f t="shared" si="0"/>
        <v>0</v>
      </c>
      <c r="I19" s="9"/>
      <c r="J19" s="12">
        <f t="shared" si="0"/>
        <v>0</v>
      </c>
      <c r="K19" s="9"/>
      <c r="L19" s="12">
        <f t="shared" si="0"/>
        <v>0</v>
      </c>
      <c r="M19" s="9"/>
      <c r="N19" s="12">
        <f t="shared" si="3"/>
        <v>0</v>
      </c>
      <c r="O19" s="9"/>
      <c r="P19" s="12"/>
      <c r="R19" s="12"/>
      <c r="Z19" s="24">
        <f t="shared" si="4"/>
        <v>0</v>
      </c>
      <c r="AA19" s="24">
        <f t="shared" si="5"/>
        <v>0</v>
      </c>
      <c r="AB19" s="24">
        <f t="shared" si="6"/>
        <v>0</v>
      </c>
      <c r="AC19" s="24">
        <f t="shared" si="7"/>
        <v>0</v>
      </c>
      <c r="AD19" s="24">
        <f t="shared" si="8"/>
        <v>0</v>
      </c>
      <c r="AE19" s="24">
        <f t="shared" si="9"/>
        <v>0</v>
      </c>
      <c r="AF19" s="24">
        <f t="shared" si="10"/>
        <v>0</v>
      </c>
      <c r="AG19" s="24">
        <f t="shared" si="11"/>
        <v>0</v>
      </c>
      <c r="AH19" s="24">
        <f t="shared" si="12"/>
        <v>0</v>
      </c>
      <c r="AI19" s="24">
        <f t="shared" si="13"/>
        <v>0</v>
      </c>
      <c r="AJ19" s="24">
        <f t="shared" si="14"/>
        <v>0</v>
      </c>
      <c r="AK19" s="24">
        <f t="shared" si="15"/>
        <v>0</v>
      </c>
      <c r="AL19" s="24">
        <f t="shared" si="16"/>
        <v>0</v>
      </c>
      <c r="AM19" s="24">
        <f t="shared" si="17"/>
        <v>0</v>
      </c>
      <c r="AN19" s="24">
        <f t="shared" si="18"/>
        <v>0</v>
      </c>
      <c r="AO19" s="24">
        <f t="shared" si="19"/>
        <v>0</v>
      </c>
    </row>
    <row r="20" spans="1:41" x14ac:dyDescent="0.25">
      <c r="A20" s="2">
        <v>17</v>
      </c>
      <c r="B20" s="1" t="str">
        <f>IF(ISBLANK(PRINCIPAL!B20)," ",PRINCIPAL!B20)</f>
        <v xml:space="preserve"> </v>
      </c>
      <c r="C20" s="14">
        <f t="shared" si="1"/>
        <v>0</v>
      </c>
      <c r="D20" s="12">
        <f t="shared" si="2"/>
        <v>0</v>
      </c>
      <c r="E20" s="10"/>
      <c r="F20" s="12">
        <f t="shared" ref="F20:F43" si="20">IF(ISBLANK(G20),0,1)</f>
        <v>0</v>
      </c>
      <c r="G20" s="10"/>
      <c r="H20" s="12">
        <f t="shared" ref="H20:H43" si="21">IF(ISBLANK(I20),0,1)</f>
        <v>0</v>
      </c>
      <c r="I20" s="10"/>
      <c r="J20" s="12">
        <f t="shared" ref="J20:J43" si="22">IF(ISBLANK(K20),0,1)</f>
        <v>0</v>
      </c>
      <c r="K20" s="10"/>
      <c r="L20" s="12">
        <f t="shared" ref="L20:L43" si="23">IF(ISBLANK(M20),0,1)</f>
        <v>0</v>
      </c>
      <c r="M20" s="10"/>
      <c r="N20" s="12">
        <f t="shared" si="3"/>
        <v>0</v>
      </c>
      <c r="O20" s="10"/>
      <c r="P20" s="12"/>
      <c r="R20" s="12"/>
      <c r="Z20" s="24">
        <f t="shared" si="4"/>
        <v>0</v>
      </c>
      <c r="AA20" s="24">
        <f t="shared" si="5"/>
        <v>0</v>
      </c>
      <c r="AB20" s="24">
        <f t="shared" si="6"/>
        <v>0</v>
      </c>
      <c r="AC20" s="24">
        <f t="shared" si="7"/>
        <v>0</v>
      </c>
      <c r="AD20" s="24">
        <f t="shared" si="8"/>
        <v>0</v>
      </c>
      <c r="AE20" s="24">
        <f t="shared" si="9"/>
        <v>0</v>
      </c>
      <c r="AF20" s="24">
        <f t="shared" si="10"/>
        <v>0</v>
      </c>
      <c r="AG20" s="24">
        <f t="shared" si="11"/>
        <v>0</v>
      </c>
      <c r="AH20" s="24">
        <f t="shared" si="12"/>
        <v>0</v>
      </c>
      <c r="AI20" s="24">
        <f t="shared" si="13"/>
        <v>0</v>
      </c>
      <c r="AJ20" s="24">
        <f t="shared" si="14"/>
        <v>0</v>
      </c>
      <c r="AK20" s="24">
        <f t="shared" si="15"/>
        <v>0</v>
      </c>
      <c r="AL20" s="24">
        <f t="shared" si="16"/>
        <v>0</v>
      </c>
      <c r="AM20" s="24">
        <f t="shared" si="17"/>
        <v>0</v>
      </c>
      <c r="AN20" s="24">
        <f t="shared" si="18"/>
        <v>0</v>
      </c>
      <c r="AO20" s="24">
        <f t="shared" si="19"/>
        <v>0</v>
      </c>
    </row>
    <row r="21" spans="1:41" x14ac:dyDescent="0.25">
      <c r="A21" s="2">
        <v>18</v>
      </c>
      <c r="B21" s="2" t="str">
        <f>IF(ISBLANK(PRINCIPAL!B21)," ",PRINCIPAL!B21)</f>
        <v xml:space="preserve"> </v>
      </c>
      <c r="C21" s="14">
        <f t="shared" si="1"/>
        <v>0</v>
      </c>
      <c r="D21" s="12">
        <f t="shared" si="2"/>
        <v>0</v>
      </c>
      <c r="E21" s="9"/>
      <c r="F21" s="12">
        <f t="shared" si="20"/>
        <v>0</v>
      </c>
      <c r="G21" s="9"/>
      <c r="H21" s="12">
        <f t="shared" si="21"/>
        <v>0</v>
      </c>
      <c r="I21" s="9"/>
      <c r="J21" s="12">
        <f t="shared" si="22"/>
        <v>0</v>
      </c>
      <c r="K21" s="9"/>
      <c r="L21" s="12">
        <f t="shared" si="23"/>
        <v>0</v>
      </c>
      <c r="M21" s="9"/>
      <c r="N21" s="12">
        <f t="shared" si="3"/>
        <v>0</v>
      </c>
      <c r="O21" s="9"/>
      <c r="P21" s="12"/>
      <c r="R21" s="12"/>
      <c r="Z21" s="24">
        <f t="shared" si="4"/>
        <v>0</v>
      </c>
      <c r="AA21" s="24">
        <f t="shared" si="5"/>
        <v>0</v>
      </c>
      <c r="AB21" s="24">
        <f t="shared" si="6"/>
        <v>0</v>
      </c>
      <c r="AC21" s="24">
        <f t="shared" si="7"/>
        <v>0</v>
      </c>
      <c r="AD21" s="24">
        <f t="shared" si="8"/>
        <v>0</v>
      </c>
      <c r="AE21" s="24">
        <f t="shared" si="9"/>
        <v>0</v>
      </c>
      <c r="AF21" s="24">
        <f t="shared" si="10"/>
        <v>0</v>
      </c>
      <c r="AG21" s="24">
        <f t="shared" si="11"/>
        <v>0</v>
      </c>
      <c r="AH21" s="24">
        <f t="shared" si="12"/>
        <v>0</v>
      </c>
      <c r="AI21" s="24">
        <f t="shared" si="13"/>
        <v>0</v>
      </c>
      <c r="AJ21" s="24">
        <f t="shared" si="14"/>
        <v>0</v>
      </c>
      <c r="AK21" s="24">
        <f t="shared" si="15"/>
        <v>0</v>
      </c>
      <c r="AL21" s="24">
        <f t="shared" si="16"/>
        <v>0</v>
      </c>
      <c r="AM21" s="24">
        <f t="shared" si="17"/>
        <v>0</v>
      </c>
      <c r="AN21" s="24">
        <f t="shared" si="18"/>
        <v>0</v>
      </c>
      <c r="AO21" s="24">
        <f t="shared" si="19"/>
        <v>0</v>
      </c>
    </row>
    <row r="22" spans="1:41" x14ac:dyDescent="0.25">
      <c r="A22" s="2">
        <v>19</v>
      </c>
      <c r="B22" s="1" t="str">
        <f>IF(ISBLANK(PRINCIPAL!B22)," ",PRINCIPAL!B22)</f>
        <v xml:space="preserve"> </v>
      </c>
      <c r="C22" s="14">
        <f t="shared" si="1"/>
        <v>0</v>
      </c>
      <c r="D22" s="12">
        <f t="shared" si="2"/>
        <v>0</v>
      </c>
      <c r="E22" s="10"/>
      <c r="F22" s="12">
        <f t="shared" si="20"/>
        <v>0</v>
      </c>
      <c r="G22" s="10"/>
      <c r="H22" s="12">
        <f t="shared" si="21"/>
        <v>0</v>
      </c>
      <c r="I22" s="10"/>
      <c r="J22" s="12">
        <f t="shared" si="22"/>
        <v>0</v>
      </c>
      <c r="K22" s="10"/>
      <c r="L22" s="12">
        <f t="shared" si="23"/>
        <v>0</v>
      </c>
      <c r="M22" s="10"/>
      <c r="N22" s="12">
        <f t="shared" si="3"/>
        <v>0</v>
      </c>
      <c r="O22" s="10"/>
      <c r="P22" s="12"/>
      <c r="R22" s="12"/>
      <c r="Z22" s="24">
        <f t="shared" si="4"/>
        <v>0</v>
      </c>
      <c r="AA22" s="24">
        <f t="shared" si="5"/>
        <v>0</v>
      </c>
      <c r="AB22" s="24">
        <f t="shared" si="6"/>
        <v>0</v>
      </c>
      <c r="AC22" s="24">
        <f t="shared" si="7"/>
        <v>0</v>
      </c>
      <c r="AD22" s="24">
        <f t="shared" si="8"/>
        <v>0</v>
      </c>
      <c r="AE22" s="24">
        <f t="shared" si="9"/>
        <v>0</v>
      </c>
      <c r="AF22" s="24">
        <f t="shared" si="10"/>
        <v>0</v>
      </c>
      <c r="AG22" s="24">
        <f t="shared" si="11"/>
        <v>0</v>
      </c>
      <c r="AH22" s="24">
        <f t="shared" si="12"/>
        <v>0</v>
      </c>
      <c r="AI22" s="24">
        <f t="shared" si="13"/>
        <v>0</v>
      </c>
      <c r="AJ22" s="24">
        <f t="shared" si="14"/>
        <v>0</v>
      </c>
      <c r="AK22" s="24">
        <f t="shared" si="15"/>
        <v>0</v>
      </c>
      <c r="AL22" s="24">
        <f t="shared" si="16"/>
        <v>0</v>
      </c>
      <c r="AM22" s="24">
        <f t="shared" si="17"/>
        <v>0</v>
      </c>
      <c r="AN22" s="24">
        <f t="shared" si="18"/>
        <v>0</v>
      </c>
      <c r="AO22" s="24">
        <f t="shared" si="19"/>
        <v>0</v>
      </c>
    </row>
    <row r="23" spans="1:41" x14ac:dyDescent="0.25">
      <c r="A23" s="2">
        <v>20</v>
      </c>
      <c r="B23" s="2" t="str">
        <f>IF(ISBLANK(PRINCIPAL!B23)," ",PRINCIPAL!B23)</f>
        <v xml:space="preserve"> </v>
      </c>
      <c r="C23" s="14">
        <f t="shared" si="1"/>
        <v>0</v>
      </c>
      <c r="D23" s="12">
        <f t="shared" si="2"/>
        <v>0</v>
      </c>
      <c r="E23" s="9"/>
      <c r="F23" s="12">
        <f t="shared" si="20"/>
        <v>0</v>
      </c>
      <c r="G23" s="9"/>
      <c r="H23" s="12">
        <f t="shared" si="21"/>
        <v>0</v>
      </c>
      <c r="I23" s="9"/>
      <c r="J23" s="12">
        <f t="shared" si="22"/>
        <v>0</v>
      </c>
      <c r="K23" s="9"/>
      <c r="L23" s="12">
        <f t="shared" si="23"/>
        <v>0</v>
      </c>
      <c r="M23" s="9"/>
      <c r="N23" s="12">
        <f t="shared" si="3"/>
        <v>0</v>
      </c>
      <c r="O23" s="9"/>
      <c r="P23" s="12"/>
      <c r="R23" s="12"/>
      <c r="Z23" s="24">
        <f t="shared" si="4"/>
        <v>0</v>
      </c>
      <c r="AA23" s="24">
        <f t="shared" si="5"/>
        <v>0</v>
      </c>
      <c r="AB23" s="24">
        <f t="shared" si="6"/>
        <v>0</v>
      </c>
      <c r="AC23" s="24">
        <f t="shared" si="7"/>
        <v>0</v>
      </c>
      <c r="AD23" s="24">
        <f t="shared" si="8"/>
        <v>0</v>
      </c>
      <c r="AE23" s="24">
        <f t="shared" si="9"/>
        <v>0</v>
      </c>
      <c r="AF23" s="24">
        <f t="shared" si="10"/>
        <v>0</v>
      </c>
      <c r="AG23" s="24">
        <f t="shared" si="11"/>
        <v>0</v>
      </c>
      <c r="AH23" s="24">
        <f t="shared" si="12"/>
        <v>0</v>
      </c>
      <c r="AI23" s="24">
        <f t="shared" si="13"/>
        <v>0</v>
      </c>
      <c r="AJ23" s="24">
        <f t="shared" si="14"/>
        <v>0</v>
      </c>
      <c r="AK23" s="24">
        <f t="shared" si="15"/>
        <v>0</v>
      </c>
      <c r="AL23" s="24">
        <f t="shared" si="16"/>
        <v>0</v>
      </c>
      <c r="AM23" s="24">
        <f t="shared" si="17"/>
        <v>0</v>
      </c>
      <c r="AN23" s="24">
        <f t="shared" si="18"/>
        <v>0</v>
      </c>
      <c r="AO23" s="24">
        <f t="shared" si="19"/>
        <v>0</v>
      </c>
    </row>
    <row r="24" spans="1:41" x14ac:dyDescent="0.25">
      <c r="A24" s="2">
        <v>21</v>
      </c>
      <c r="B24" s="1" t="str">
        <f>IF(ISBLANK(PRINCIPAL!B24)," ",PRINCIPAL!B24)</f>
        <v xml:space="preserve"> </v>
      </c>
      <c r="C24" s="14">
        <f t="shared" si="1"/>
        <v>0</v>
      </c>
      <c r="D24" s="12">
        <f t="shared" si="2"/>
        <v>0</v>
      </c>
      <c r="E24" s="10"/>
      <c r="F24" s="12">
        <f t="shared" si="20"/>
        <v>0</v>
      </c>
      <c r="G24" s="10"/>
      <c r="H24" s="12">
        <f t="shared" si="21"/>
        <v>0</v>
      </c>
      <c r="I24" s="10"/>
      <c r="J24" s="12">
        <f t="shared" si="22"/>
        <v>0</v>
      </c>
      <c r="K24" s="10"/>
      <c r="L24" s="12">
        <f t="shared" si="23"/>
        <v>0</v>
      </c>
      <c r="M24" s="10"/>
      <c r="N24" s="12">
        <f t="shared" si="3"/>
        <v>0</v>
      </c>
      <c r="O24" s="10"/>
      <c r="P24" s="12"/>
      <c r="R24" s="12"/>
      <c r="Z24" s="24">
        <f t="shared" si="4"/>
        <v>0</v>
      </c>
      <c r="AA24" s="24">
        <f t="shared" si="5"/>
        <v>0</v>
      </c>
      <c r="AB24" s="24">
        <f t="shared" si="6"/>
        <v>0</v>
      </c>
      <c r="AC24" s="24">
        <f t="shared" si="7"/>
        <v>0</v>
      </c>
      <c r="AD24" s="24">
        <f t="shared" si="8"/>
        <v>0</v>
      </c>
      <c r="AE24" s="24">
        <f t="shared" si="9"/>
        <v>0</v>
      </c>
      <c r="AF24" s="24">
        <f t="shared" si="10"/>
        <v>0</v>
      </c>
      <c r="AG24" s="24">
        <f t="shared" si="11"/>
        <v>0</v>
      </c>
      <c r="AH24" s="24">
        <f t="shared" si="12"/>
        <v>0</v>
      </c>
      <c r="AI24" s="24">
        <f t="shared" si="13"/>
        <v>0</v>
      </c>
      <c r="AJ24" s="24">
        <f t="shared" si="14"/>
        <v>0</v>
      </c>
      <c r="AK24" s="24">
        <f t="shared" si="15"/>
        <v>0</v>
      </c>
      <c r="AL24" s="24">
        <f t="shared" si="16"/>
        <v>0</v>
      </c>
      <c r="AM24" s="24">
        <f t="shared" si="17"/>
        <v>0</v>
      </c>
      <c r="AN24" s="24">
        <f t="shared" si="18"/>
        <v>0</v>
      </c>
      <c r="AO24" s="24">
        <f t="shared" si="19"/>
        <v>0</v>
      </c>
    </row>
    <row r="25" spans="1:41" x14ac:dyDescent="0.25">
      <c r="A25" s="2">
        <v>22</v>
      </c>
      <c r="B25" s="2" t="str">
        <f>IF(ISBLANK(PRINCIPAL!B25)," ",PRINCIPAL!B25)</f>
        <v xml:space="preserve"> </v>
      </c>
      <c r="C25" s="14">
        <f t="shared" si="1"/>
        <v>0</v>
      </c>
      <c r="D25" s="12">
        <f t="shared" si="2"/>
        <v>0</v>
      </c>
      <c r="E25" s="9"/>
      <c r="F25" s="12">
        <f t="shared" si="20"/>
        <v>0</v>
      </c>
      <c r="G25" s="9"/>
      <c r="H25" s="12">
        <f t="shared" si="21"/>
        <v>0</v>
      </c>
      <c r="I25" s="9"/>
      <c r="J25" s="12">
        <f t="shared" si="22"/>
        <v>0</v>
      </c>
      <c r="K25" s="9"/>
      <c r="L25" s="12">
        <f t="shared" si="23"/>
        <v>0</v>
      </c>
      <c r="M25" s="9"/>
      <c r="N25" s="12">
        <f t="shared" si="3"/>
        <v>0</v>
      </c>
      <c r="O25" s="9"/>
      <c r="P25" s="12"/>
      <c r="R25" s="12"/>
      <c r="Z25" s="24">
        <f t="shared" si="4"/>
        <v>0</v>
      </c>
      <c r="AA25" s="24">
        <f t="shared" si="5"/>
        <v>0</v>
      </c>
      <c r="AB25" s="24">
        <f t="shared" si="6"/>
        <v>0</v>
      </c>
      <c r="AC25" s="24">
        <f t="shared" si="7"/>
        <v>0</v>
      </c>
      <c r="AD25" s="24">
        <f t="shared" si="8"/>
        <v>0</v>
      </c>
      <c r="AE25" s="24">
        <f t="shared" si="9"/>
        <v>0</v>
      </c>
      <c r="AF25" s="24">
        <f t="shared" si="10"/>
        <v>0</v>
      </c>
      <c r="AG25" s="24">
        <f t="shared" si="11"/>
        <v>0</v>
      </c>
      <c r="AH25" s="24">
        <f t="shared" si="12"/>
        <v>0</v>
      </c>
      <c r="AI25" s="24">
        <f t="shared" si="13"/>
        <v>0</v>
      </c>
      <c r="AJ25" s="24">
        <f t="shared" si="14"/>
        <v>0</v>
      </c>
      <c r="AK25" s="24">
        <f t="shared" si="15"/>
        <v>0</v>
      </c>
      <c r="AL25" s="24">
        <f t="shared" si="16"/>
        <v>0</v>
      </c>
      <c r="AM25" s="24">
        <f t="shared" si="17"/>
        <v>0</v>
      </c>
      <c r="AN25" s="24">
        <f t="shared" si="18"/>
        <v>0</v>
      </c>
      <c r="AO25" s="24">
        <f t="shared" si="19"/>
        <v>0</v>
      </c>
    </row>
    <row r="26" spans="1:41" x14ac:dyDescent="0.25">
      <c r="A26" s="2">
        <v>23</v>
      </c>
      <c r="B26" s="1" t="str">
        <f>IF(ISBLANK(PRINCIPAL!B26)," ",PRINCIPAL!B26)</f>
        <v xml:space="preserve"> </v>
      </c>
      <c r="C26" s="14">
        <f t="shared" si="1"/>
        <v>0</v>
      </c>
      <c r="D26" s="12">
        <f t="shared" si="2"/>
        <v>0</v>
      </c>
      <c r="E26" s="10"/>
      <c r="F26" s="12">
        <f t="shared" si="20"/>
        <v>0</v>
      </c>
      <c r="G26" s="10"/>
      <c r="H26" s="12">
        <f t="shared" si="21"/>
        <v>0</v>
      </c>
      <c r="I26" s="10"/>
      <c r="J26" s="12">
        <f t="shared" si="22"/>
        <v>0</v>
      </c>
      <c r="K26" s="10"/>
      <c r="L26" s="12">
        <f t="shared" si="23"/>
        <v>0</v>
      </c>
      <c r="M26" s="10"/>
      <c r="N26" s="12">
        <f t="shared" si="3"/>
        <v>0</v>
      </c>
      <c r="O26" s="10"/>
      <c r="P26" s="12"/>
      <c r="R26" s="12"/>
      <c r="Z26" s="24">
        <f t="shared" si="4"/>
        <v>0</v>
      </c>
      <c r="AA26" s="24">
        <f t="shared" si="5"/>
        <v>0</v>
      </c>
      <c r="AB26" s="24">
        <f t="shared" si="6"/>
        <v>0</v>
      </c>
      <c r="AC26" s="24">
        <f t="shared" si="7"/>
        <v>0</v>
      </c>
      <c r="AD26" s="24">
        <f t="shared" si="8"/>
        <v>0</v>
      </c>
      <c r="AE26" s="24">
        <f t="shared" si="9"/>
        <v>0</v>
      </c>
      <c r="AF26" s="24">
        <f t="shared" si="10"/>
        <v>0</v>
      </c>
      <c r="AG26" s="24">
        <f t="shared" si="11"/>
        <v>0</v>
      </c>
      <c r="AH26" s="24">
        <f t="shared" si="12"/>
        <v>0</v>
      </c>
      <c r="AI26" s="24">
        <f t="shared" si="13"/>
        <v>0</v>
      </c>
      <c r="AJ26" s="24">
        <f t="shared" si="14"/>
        <v>0</v>
      </c>
      <c r="AK26" s="24">
        <f t="shared" si="15"/>
        <v>0</v>
      </c>
      <c r="AL26" s="24">
        <f t="shared" si="16"/>
        <v>0</v>
      </c>
      <c r="AM26" s="24">
        <f t="shared" si="17"/>
        <v>0</v>
      </c>
      <c r="AN26" s="24">
        <f t="shared" si="18"/>
        <v>0</v>
      </c>
      <c r="AO26" s="24">
        <f t="shared" si="19"/>
        <v>0</v>
      </c>
    </row>
    <row r="27" spans="1:41" x14ac:dyDescent="0.25">
      <c r="A27" s="2">
        <v>24</v>
      </c>
      <c r="B27" s="2" t="str">
        <f>IF(ISBLANK(PRINCIPAL!B27)," ",PRINCIPAL!B27)</f>
        <v xml:space="preserve"> </v>
      </c>
      <c r="C27" s="14">
        <f t="shared" si="1"/>
        <v>0</v>
      </c>
      <c r="D27" s="12">
        <f t="shared" si="2"/>
        <v>0</v>
      </c>
      <c r="E27" s="9"/>
      <c r="F27" s="12">
        <f t="shared" si="20"/>
        <v>0</v>
      </c>
      <c r="G27" s="9"/>
      <c r="H27" s="12">
        <f t="shared" si="21"/>
        <v>0</v>
      </c>
      <c r="I27" s="9"/>
      <c r="J27" s="12">
        <f t="shared" si="22"/>
        <v>0</v>
      </c>
      <c r="K27" s="9"/>
      <c r="L27" s="12">
        <f t="shared" si="23"/>
        <v>0</v>
      </c>
      <c r="M27" s="9"/>
      <c r="N27" s="12">
        <f t="shared" si="3"/>
        <v>0</v>
      </c>
      <c r="O27" s="9"/>
      <c r="P27" s="12"/>
      <c r="R27" s="12"/>
      <c r="Z27" s="24">
        <f t="shared" si="4"/>
        <v>0</v>
      </c>
      <c r="AA27" s="24">
        <f t="shared" si="5"/>
        <v>0</v>
      </c>
      <c r="AB27" s="24">
        <f t="shared" si="6"/>
        <v>0</v>
      </c>
      <c r="AC27" s="24">
        <f t="shared" si="7"/>
        <v>0</v>
      </c>
      <c r="AD27" s="24">
        <f t="shared" si="8"/>
        <v>0</v>
      </c>
      <c r="AE27" s="24">
        <f t="shared" si="9"/>
        <v>0</v>
      </c>
      <c r="AF27" s="24">
        <f t="shared" si="10"/>
        <v>0</v>
      </c>
      <c r="AG27" s="24">
        <f t="shared" si="11"/>
        <v>0</v>
      </c>
      <c r="AH27" s="24">
        <f t="shared" si="12"/>
        <v>0</v>
      </c>
      <c r="AI27" s="24">
        <f t="shared" si="13"/>
        <v>0</v>
      </c>
      <c r="AJ27" s="24">
        <f t="shared" si="14"/>
        <v>0</v>
      </c>
      <c r="AK27" s="24">
        <f t="shared" si="15"/>
        <v>0</v>
      </c>
      <c r="AL27" s="24">
        <f t="shared" si="16"/>
        <v>0</v>
      </c>
      <c r="AM27" s="24">
        <f t="shared" si="17"/>
        <v>0</v>
      </c>
      <c r="AN27" s="24">
        <f t="shared" si="18"/>
        <v>0</v>
      </c>
      <c r="AO27" s="24">
        <f t="shared" si="19"/>
        <v>0</v>
      </c>
    </row>
    <row r="28" spans="1:41" x14ac:dyDescent="0.25">
      <c r="A28" s="2">
        <v>25</v>
      </c>
      <c r="B28" s="1" t="str">
        <f>IF(ISBLANK(PRINCIPAL!B28)," ",PRINCIPAL!B28)</f>
        <v xml:space="preserve"> </v>
      </c>
      <c r="C28" s="14">
        <f t="shared" si="1"/>
        <v>0</v>
      </c>
      <c r="D28" s="12">
        <f t="shared" si="2"/>
        <v>0</v>
      </c>
      <c r="E28" s="10"/>
      <c r="F28" s="12">
        <f t="shared" si="20"/>
        <v>0</v>
      </c>
      <c r="G28" s="10"/>
      <c r="H28" s="12">
        <f t="shared" si="21"/>
        <v>0</v>
      </c>
      <c r="I28" s="10"/>
      <c r="J28" s="12">
        <f t="shared" si="22"/>
        <v>0</v>
      </c>
      <c r="K28" s="10"/>
      <c r="L28" s="12">
        <f t="shared" si="23"/>
        <v>0</v>
      </c>
      <c r="M28" s="10"/>
      <c r="N28" s="12">
        <f t="shared" si="3"/>
        <v>0</v>
      </c>
      <c r="O28" s="10"/>
      <c r="P28" s="12"/>
      <c r="R28" s="12"/>
      <c r="Z28" s="24">
        <f t="shared" si="4"/>
        <v>0</v>
      </c>
      <c r="AA28" s="24">
        <f t="shared" si="5"/>
        <v>0</v>
      </c>
      <c r="AB28" s="24">
        <f t="shared" si="6"/>
        <v>0</v>
      </c>
      <c r="AC28" s="24">
        <f t="shared" si="7"/>
        <v>0</v>
      </c>
      <c r="AD28" s="24">
        <f t="shared" si="8"/>
        <v>0</v>
      </c>
      <c r="AE28" s="24">
        <f t="shared" si="9"/>
        <v>0</v>
      </c>
      <c r="AF28" s="24">
        <f t="shared" si="10"/>
        <v>0</v>
      </c>
      <c r="AG28" s="24">
        <f t="shared" si="11"/>
        <v>0</v>
      </c>
      <c r="AH28" s="24">
        <f t="shared" si="12"/>
        <v>0</v>
      </c>
      <c r="AI28" s="24">
        <f t="shared" si="13"/>
        <v>0</v>
      </c>
      <c r="AJ28" s="24">
        <f t="shared" si="14"/>
        <v>0</v>
      </c>
      <c r="AK28" s="24">
        <f t="shared" si="15"/>
        <v>0</v>
      </c>
      <c r="AL28" s="24">
        <f t="shared" si="16"/>
        <v>0</v>
      </c>
      <c r="AM28" s="24">
        <f t="shared" si="17"/>
        <v>0</v>
      </c>
      <c r="AN28" s="24">
        <f t="shared" si="18"/>
        <v>0</v>
      </c>
      <c r="AO28" s="24">
        <f t="shared" si="19"/>
        <v>0</v>
      </c>
    </row>
    <row r="29" spans="1:41" x14ac:dyDescent="0.25">
      <c r="A29" s="2">
        <v>26</v>
      </c>
      <c r="B29" s="2" t="str">
        <f>IF(ISBLANK(PRINCIPAL!B29)," ",PRINCIPAL!B29)</f>
        <v xml:space="preserve"> </v>
      </c>
      <c r="C29" s="14">
        <f t="shared" si="1"/>
        <v>0</v>
      </c>
      <c r="D29" s="12">
        <f t="shared" si="2"/>
        <v>0</v>
      </c>
      <c r="E29" s="9"/>
      <c r="F29" s="12">
        <f t="shared" si="20"/>
        <v>0</v>
      </c>
      <c r="G29" s="9"/>
      <c r="H29" s="12">
        <f t="shared" si="21"/>
        <v>0</v>
      </c>
      <c r="I29" s="9"/>
      <c r="J29" s="12">
        <f t="shared" si="22"/>
        <v>0</v>
      </c>
      <c r="K29" s="9"/>
      <c r="L29" s="12">
        <f t="shared" si="23"/>
        <v>0</v>
      </c>
      <c r="M29" s="9"/>
      <c r="N29" s="12">
        <f t="shared" si="3"/>
        <v>0</v>
      </c>
      <c r="O29" s="9"/>
      <c r="P29" s="12"/>
      <c r="R29" s="12"/>
      <c r="Z29" s="24">
        <f t="shared" si="4"/>
        <v>0</v>
      </c>
      <c r="AA29" s="24">
        <f t="shared" si="5"/>
        <v>0</v>
      </c>
      <c r="AB29" s="24">
        <f t="shared" si="6"/>
        <v>0</v>
      </c>
      <c r="AC29" s="24">
        <f t="shared" si="7"/>
        <v>0</v>
      </c>
      <c r="AD29" s="24">
        <f t="shared" si="8"/>
        <v>0</v>
      </c>
      <c r="AE29" s="24">
        <f t="shared" si="9"/>
        <v>0</v>
      </c>
      <c r="AF29" s="24">
        <f t="shared" si="10"/>
        <v>0</v>
      </c>
      <c r="AG29" s="24">
        <f t="shared" si="11"/>
        <v>0</v>
      </c>
      <c r="AH29" s="24">
        <f t="shared" si="12"/>
        <v>0</v>
      </c>
      <c r="AI29" s="24">
        <f t="shared" si="13"/>
        <v>0</v>
      </c>
      <c r="AJ29" s="24">
        <f t="shared" si="14"/>
        <v>0</v>
      </c>
      <c r="AK29" s="24">
        <f t="shared" si="15"/>
        <v>0</v>
      </c>
      <c r="AL29" s="24">
        <f t="shared" si="16"/>
        <v>0</v>
      </c>
      <c r="AM29" s="24">
        <f t="shared" si="17"/>
        <v>0</v>
      </c>
      <c r="AN29" s="24">
        <f t="shared" si="18"/>
        <v>0</v>
      </c>
      <c r="AO29" s="24">
        <f t="shared" si="19"/>
        <v>0</v>
      </c>
    </row>
    <row r="30" spans="1:41" x14ac:dyDescent="0.25">
      <c r="A30" s="2">
        <v>27</v>
      </c>
      <c r="B30" s="1" t="str">
        <f>IF(ISBLANK(PRINCIPAL!B30)," ",PRINCIPAL!B30)</f>
        <v xml:space="preserve"> </v>
      </c>
      <c r="C30" s="14">
        <f t="shared" si="1"/>
        <v>0</v>
      </c>
      <c r="D30" s="12">
        <f t="shared" si="2"/>
        <v>0</v>
      </c>
      <c r="E30" s="10"/>
      <c r="F30" s="12">
        <f t="shared" si="20"/>
        <v>0</v>
      </c>
      <c r="G30" s="10"/>
      <c r="H30" s="12">
        <f t="shared" si="21"/>
        <v>0</v>
      </c>
      <c r="I30" s="10"/>
      <c r="J30" s="12">
        <f t="shared" si="22"/>
        <v>0</v>
      </c>
      <c r="K30" s="10"/>
      <c r="L30" s="12">
        <f t="shared" si="23"/>
        <v>0</v>
      </c>
      <c r="M30" s="10"/>
      <c r="N30" s="12">
        <f t="shared" si="3"/>
        <v>0</v>
      </c>
      <c r="O30" s="10"/>
      <c r="P30" s="12"/>
      <c r="R30" s="12"/>
      <c r="Z30" s="24">
        <f t="shared" si="4"/>
        <v>0</v>
      </c>
      <c r="AA30" s="24">
        <f t="shared" si="5"/>
        <v>0</v>
      </c>
      <c r="AB30" s="24">
        <f t="shared" si="6"/>
        <v>0</v>
      </c>
      <c r="AC30" s="24">
        <f t="shared" si="7"/>
        <v>0</v>
      </c>
      <c r="AD30" s="24">
        <f t="shared" si="8"/>
        <v>0</v>
      </c>
      <c r="AE30" s="24">
        <f t="shared" si="9"/>
        <v>0</v>
      </c>
      <c r="AF30" s="24">
        <f t="shared" si="10"/>
        <v>0</v>
      </c>
      <c r="AG30" s="24">
        <f t="shared" si="11"/>
        <v>0</v>
      </c>
      <c r="AH30" s="24">
        <f t="shared" si="12"/>
        <v>0</v>
      </c>
      <c r="AI30" s="24">
        <f t="shared" si="13"/>
        <v>0</v>
      </c>
      <c r="AJ30" s="24">
        <f t="shared" si="14"/>
        <v>0</v>
      </c>
      <c r="AK30" s="24">
        <f t="shared" si="15"/>
        <v>0</v>
      </c>
      <c r="AL30" s="24">
        <f t="shared" si="16"/>
        <v>0</v>
      </c>
      <c r="AM30" s="24">
        <f t="shared" si="17"/>
        <v>0</v>
      </c>
      <c r="AN30" s="24">
        <f t="shared" si="18"/>
        <v>0</v>
      </c>
      <c r="AO30" s="24">
        <f t="shared" si="19"/>
        <v>0</v>
      </c>
    </row>
    <row r="31" spans="1:41" x14ac:dyDescent="0.25">
      <c r="A31" s="2">
        <v>28</v>
      </c>
      <c r="B31" s="2" t="str">
        <f>IF(ISBLANK(PRINCIPAL!B31)," ",PRINCIPAL!B31)</f>
        <v xml:space="preserve"> </v>
      </c>
      <c r="C31" s="14">
        <f t="shared" si="1"/>
        <v>0</v>
      </c>
      <c r="D31" s="12">
        <f t="shared" si="2"/>
        <v>0</v>
      </c>
      <c r="E31" s="9"/>
      <c r="F31" s="12">
        <f t="shared" si="20"/>
        <v>0</v>
      </c>
      <c r="G31" s="9"/>
      <c r="H31" s="12">
        <f t="shared" si="21"/>
        <v>0</v>
      </c>
      <c r="I31" s="9"/>
      <c r="J31" s="12">
        <f t="shared" si="22"/>
        <v>0</v>
      </c>
      <c r="K31" s="9"/>
      <c r="L31" s="12">
        <f t="shared" si="23"/>
        <v>0</v>
      </c>
      <c r="M31" s="9"/>
      <c r="N31" s="12">
        <f t="shared" si="3"/>
        <v>0</v>
      </c>
      <c r="O31" s="9"/>
      <c r="P31" s="12"/>
      <c r="R31" s="12"/>
      <c r="Z31" s="24">
        <f t="shared" si="4"/>
        <v>0</v>
      </c>
      <c r="AA31" s="24">
        <f t="shared" si="5"/>
        <v>0</v>
      </c>
      <c r="AB31" s="24">
        <f t="shared" si="6"/>
        <v>0</v>
      </c>
      <c r="AC31" s="24">
        <f t="shared" si="7"/>
        <v>0</v>
      </c>
      <c r="AD31" s="24">
        <f t="shared" si="8"/>
        <v>0</v>
      </c>
      <c r="AE31" s="24">
        <f t="shared" si="9"/>
        <v>0</v>
      </c>
      <c r="AF31" s="24">
        <f t="shared" si="10"/>
        <v>0</v>
      </c>
      <c r="AG31" s="24">
        <f t="shared" si="11"/>
        <v>0</v>
      </c>
      <c r="AH31" s="24">
        <f t="shared" si="12"/>
        <v>0</v>
      </c>
      <c r="AI31" s="24">
        <f t="shared" si="13"/>
        <v>0</v>
      </c>
      <c r="AJ31" s="24">
        <f t="shared" si="14"/>
        <v>0</v>
      </c>
      <c r="AK31" s="24">
        <f t="shared" si="15"/>
        <v>0</v>
      </c>
      <c r="AL31" s="24">
        <f t="shared" si="16"/>
        <v>0</v>
      </c>
      <c r="AM31" s="24">
        <f t="shared" si="17"/>
        <v>0</v>
      </c>
      <c r="AN31" s="24">
        <f t="shared" si="18"/>
        <v>0</v>
      </c>
      <c r="AO31" s="24">
        <f t="shared" si="19"/>
        <v>0</v>
      </c>
    </row>
    <row r="32" spans="1:41" x14ac:dyDescent="0.25">
      <c r="A32" s="2">
        <v>29</v>
      </c>
      <c r="B32" s="1" t="str">
        <f>IF(ISBLANK(PRINCIPAL!B32)," ",PRINCIPAL!B32)</f>
        <v xml:space="preserve"> </v>
      </c>
      <c r="C32" s="14">
        <f t="shared" si="1"/>
        <v>0</v>
      </c>
      <c r="D32" s="12">
        <f t="shared" si="2"/>
        <v>0</v>
      </c>
      <c r="E32" s="10"/>
      <c r="F32" s="12">
        <f t="shared" si="20"/>
        <v>0</v>
      </c>
      <c r="G32" s="10"/>
      <c r="H32" s="12">
        <f t="shared" si="21"/>
        <v>0</v>
      </c>
      <c r="I32" s="10"/>
      <c r="J32" s="12">
        <f t="shared" si="22"/>
        <v>0</v>
      </c>
      <c r="K32" s="10"/>
      <c r="L32" s="12">
        <f t="shared" si="23"/>
        <v>0</v>
      </c>
      <c r="M32" s="10"/>
      <c r="N32" s="12">
        <f t="shared" si="3"/>
        <v>0</v>
      </c>
      <c r="O32" s="10"/>
      <c r="P32" s="12"/>
      <c r="R32" s="12"/>
      <c r="Z32" s="24">
        <f t="shared" si="4"/>
        <v>0</v>
      </c>
      <c r="AA32" s="24">
        <f t="shared" si="5"/>
        <v>0</v>
      </c>
      <c r="AB32" s="24">
        <f t="shared" si="6"/>
        <v>0</v>
      </c>
      <c r="AC32" s="24">
        <f t="shared" si="7"/>
        <v>0</v>
      </c>
      <c r="AD32" s="24">
        <f t="shared" si="8"/>
        <v>0</v>
      </c>
      <c r="AE32" s="24">
        <f t="shared" si="9"/>
        <v>0</v>
      </c>
      <c r="AF32" s="24">
        <f t="shared" si="10"/>
        <v>0</v>
      </c>
      <c r="AG32" s="24">
        <f t="shared" si="11"/>
        <v>0</v>
      </c>
      <c r="AH32" s="24">
        <f t="shared" si="12"/>
        <v>0</v>
      </c>
      <c r="AI32" s="24">
        <f t="shared" si="13"/>
        <v>0</v>
      </c>
      <c r="AJ32" s="24">
        <f t="shared" si="14"/>
        <v>0</v>
      </c>
      <c r="AK32" s="24">
        <f t="shared" si="15"/>
        <v>0</v>
      </c>
      <c r="AL32" s="24">
        <f t="shared" si="16"/>
        <v>0</v>
      </c>
      <c r="AM32" s="24">
        <f t="shared" si="17"/>
        <v>0</v>
      </c>
      <c r="AN32" s="24">
        <f t="shared" si="18"/>
        <v>0</v>
      </c>
      <c r="AO32" s="24">
        <f t="shared" si="19"/>
        <v>0</v>
      </c>
    </row>
    <row r="33" spans="1:41" x14ac:dyDescent="0.25">
      <c r="A33" s="2">
        <v>30</v>
      </c>
      <c r="B33" s="2" t="str">
        <f>IF(ISBLANK(PRINCIPAL!B33)," ",PRINCIPAL!B33)</f>
        <v xml:space="preserve"> </v>
      </c>
      <c r="C33" s="14">
        <f t="shared" si="1"/>
        <v>0</v>
      </c>
      <c r="D33" s="12">
        <f t="shared" si="2"/>
        <v>0</v>
      </c>
      <c r="E33" s="9"/>
      <c r="F33" s="12">
        <f t="shared" si="20"/>
        <v>0</v>
      </c>
      <c r="G33" s="9"/>
      <c r="H33" s="12">
        <f t="shared" si="21"/>
        <v>0</v>
      </c>
      <c r="I33" s="9"/>
      <c r="J33" s="12">
        <f t="shared" si="22"/>
        <v>0</v>
      </c>
      <c r="K33" s="9"/>
      <c r="L33" s="12">
        <f t="shared" si="23"/>
        <v>0</v>
      </c>
      <c r="M33" s="9"/>
      <c r="N33" s="12">
        <f t="shared" si="3"/>
        <v>0</v>
      </c>
      <c r="O33" s="9"/>
      <c r="P33" s="12"/>
      <c r="R33" s="12"/>
      <c r="Z33" s="24">
        <f t="shared" si="4"/>
        <v>0</v>
      </c>
      <c r="AA33" s="24">
        <f t="shared" si="5"/>
        <v>0</v>
      </c>
      <c r="AB33" s="24">
        <f t="shared" si="6"/>
        <v>0</v>
      </c>
      <c r="AC33" s="24">
        <f t="shared" si="7"/>
        <v>0</v>
      </c>
      <c r="AD33" s="24">
        <f t="shared" si="8"/>
        <v>0</v>
      </c>
      <c r="AE33" s="24">
        <f t="shared" si="9"/>
        <v>0</v>
      </c>
      <c r="AF33" s="24">
        <f t="shared" si="10"/>
        <v>0</v>
      </c>
      <c r="AG33" s="24">
        <f t="shared" si="11"/>
        <v>0</v>
      </c>
      <c r="AH33" s="24">
        <f t="shared" si="12"/>
        <v>0</v>
      </c>
      <c r="AI33" s="24">
        <f t="shared" si="13"/>
        <v>0</v>
      </c>
      <c r="AJ33" s="24">
        <f t="shared" si="14"/>
        <v>0</v>
      </c>
      <c r="AK33" s="24">
        <f t="shared" si="15"/>
        <v>0</v>
      </c>
      <c r="AL33" s="24">
        <f t="shared" si="16"/>
        <v>0</v>
      </c>
      <c r="AM33" s="24">
        <f t="shared" si="17"/>
        <v>0</v>
      </c>
      <c r="AN33" s="24">
        <f t="shared" si="18"/>
        <v>0</v>
      </c>
      <c r="AO33" s="24">
        <f t="shared" si="19"/>
        <v>0</v>
      </c>
    </row>
    <row r="34" spans="1:41" x14ac:dyDescent="0.25">
      <c r="A34" s="2">
        <v>31</v>
      </c>
      <c r="B34" s="1" t="str">
        <f>IF(ISBLANK(PRINCIPAL!B34)," ",PRINCIPAL!B34)</f>
        <v xml:space="preserve"> </v>
      </c>
      <c r="C34" s="14">
        <f t="shared" si="1"/>
        <v>0</v>
      </c>
      <c r="D34" s="12">
        <f t="shared" si="2"/>
        <v>0</v>
      </c>
      <c r="E34" s="10"/>
      <c r="F34" s="12">
        <f t="shared" si="20"/>
        <v>0</v>
      </c>
      <c r="G34" s="10"/>
      <c r="H34" s="12">
        <f t="shared" si="21"/>
        <v>0</v>
      </c>
      <c r="I34" s="10"/>
      <c r="J34" s="12">
        <f t="shared" si="22"/>
        <v>0</v>
      </c>
      <c r="K34" s="10"/>
      <c r="L34" s="12">
        <f t="shared" si="23"/>
        <v>0</v>
      </c>
      <c r="M34" s="10"/>
      <c r="N34" s="12">
        <f t="shared" si="3"/>
        <v>0</v>
      </c>
      <c r="O34" s="10"/>
      <c r="P34" s="12"/>
      <c r="R34" s="12"/>
      <c r="Z34" s="24">
        <f t="shared" si="4"/>
        <v>0</v>
      </c>
      <c r="AA34" s="24">
        <f t="shared" si="5"/>
        <v>0</v>
      </c>
      <c r="AB34" s="24">
        <f t="shared" si="6"/>
        <v>0</v>
      </c>
      <c r="AC34" s="24">
        <f t="shared" si="7"/>
        <v>0</v>
      </c>
      <c r="AD34" s="24">
        <f t="shared" si="8"/>
        <v>0</v>
      </c>
      <c r="AE34" s="24">
        <f t="shared" si="9"/>
        <v>0</v>
      </c>
      <c r="AF34" s="24">
        <f t="shared" si="10"/>
        <v>0</v>
      </c>
      <c r="AG34" s="24">
        <f t="shared" si="11"/>
        <v>0</v>
      </c>
      <c r="AH34" s="24">
        <f t="shared" si="12"/>
        <v>0</v>
      </c>
      <c r="AI34" s="24">
        <f t="shared" si="13"/>
        <v>0</v>
      </c>
      <c r="AJ34" s="24">
        <f t="shared" si="14"/>
        <v>0</v>
      </c>
      <c r="AK34" s="24">
        <f t="shared" si="15"/>
        <v>0</v>
      </c>
      <c r="AL34" s="24">
        <f t="shared" si="16"/>
        <v>0</v>
      </c>
      <c r="AM34" s="24">
        <f t="shared" si="17"/>
        <v>0</v>
      </c>
      <c r="AN34" s="24">
        <f t="shared" si="18"/>
        <v>0</v>
      </c>
      <c r="AO34" s="24">
        <f t="shared" si="19"/>
        <v>0</v>
      </c>
    </row>
    <row r="35" spans="1:41" x14ac:dyDescent="0.25">
      <c r="A35" s="2">
        <v>32</v>
      </c>
      <c r="B35" s="2" t="str">
        <f>IF(ISBLANK(PRINCIPAL!B35)," ",PRINCIPAL!B35)</f>
        <v xml:space="preserve"> </v>
      </c>
      <c r="C35" s="14">
        <f t="shared" si="1"/>
        <v>0</v>
      </c>
      <c r="D35" s="12">
        <f t="shared" si="2"/>
        <v>0</v>
      </c>
      <c r="E35" s="9"/>
      <c r="F35" s="12">
        <f t="shared" si="20"/>
        <v>0</v>
      </c>
      <c r="G35" s="9"/>
      <c r="H35" s="12">
        <f t="shared" si="21"/>
        <v>0</v>
      </c>
      <c r="I35" s="9"/>
      <c r="J35" s="12">
        <f t="shared" si="22"/>
        <v>0</v>
      </c>
      <c r="K35" s="9"/>
      <c r="L35" s="12">
        <f t="shared" si="23"/>
        <v>0</v>
      </c>
      <c r="M35" s="9"/>
      <c r="N35" s="12">
        <f t="shared" si="3"/>
        <v>0</v>
      </c>
      <c r="O35" s="9"/>
      <c r="P35" s="12"/>
      <c r="R35" s="12"/>
      <c r="Z35" s="24">
        <f t="shared" si="4"/>
        <v>0</v>
      </c>
      <c r="AA35" s="24">
        <f t="shared" si="5"/>
        <v>0</v>
      </c>
      <c r="AB35" s="24">
        <f t="shared" si="6"/>
        <v>0</v>
      </c>
      <c r="AC35" s="24">
        <f t="shared" si="7"/>
        <v>0</v>
      </c>
      <c r="AD35" s="24">
        <f t="shared" si="8"/>
        <v>0</v>
      </c>
      <c r="AE35" s="24">
        <f t="shared" si="9"/>
        <v>0</v>
      </c>
      <c r="AF35" s="24">
        <f t="shared" si="10"/>
        <v>0</v>
      </c>
      <c r="AG35" s="24">
        <f t="shared" si="11"/>
        <v>0</v>
      </c>
      <c r="AH35" s="24">
        <f t="shared" si="12"/>
        <v>0</v>
      </c>
      <c r="AI35" s="24">
        <f t="shared" si="13"/>
        <v>0</v>
      </c>
      <c r="AJ35" s="24">
        <f t="shared" si="14"/>
        <v>0</v>
      </c>
      <c r="AK35" s="24">
        <f t="shared" si="15"/>
        <v>0</v>
      </c>
      <c r="AL35" s="24">
        <f t="shared" si="16"/>
        <v>0</v>
      </c>
      <c r="AM35" s="24">
        <f t="shared" si="17"/>
        <v>0</v>
      </c>
      <c r="AN35" s="24">
        <f t="shared" si="18"/>
        <v>0</v>
      </c>
      <c r="AO35" s="24">
        <f t="shared" si="19"/>
        <v>0</v>
      </c>
    </row>
    <row r="36" spans="1:41" x14ac:dyDescent="0.25">
      <c r="A36" s="2">
        <v>33</v>
      </c>
      <c r="B36" s="1" t="str">
        <f>IF(ISBLANK(PRINCIPAL!B36)," ",PRINCIPAL!B36)</f>
        <v xml:space="preserve"> </v>
      </c>
      <c r="C36" s="14">
        <f t="shared" si="1"/>
        <v>0</v>
      </c>
      <c r="D36" s="12">
        <f t="shared" si="2"/>
        <v>0</v>
      </c>
      <c r="E36" s="10"/>
      <c r="F36" s="12">
        <f t="shared" si="20"/>
        <v>0</v>
      </c>
      <c r="G36" s="10"/>
      <c r="H36" s="12">
        <f t="shared" si="21"/>
        <v>0</v>
      </c>
      <c r="I36" s="10"/>
      <c r="J36" s="12">
        <f t="shared" si="22"/>
        <v>0</v>
      </c>
      <c r="K36" s="10"/>
      <c r="L36" s="12">
        <f t="shared" si="23"/>
        <v>0</v>
      </c>
      <c r="M36" s="10"/>
      <c r="N36" s="12">
        <f t="shared" si="3"/>
        <v>0</v>
      </c>
      <c r="O36" s="10"/>
      <c r="P36" s="12"/>
      <c r="R36" s="12"/>
      <c r="Z36" s="24">
        <f t="shared" si="4"/>
        <v>0</v>
      </c>
      <c r="AA36" s="24">
        <f t="shared" si="5"/>
        <v>0</v>
      </c>
      <c r="AB36" s="24">
        <f t="shared" si="6"/>
        <v>0</v>
      </c>
      <c r="AC36" s="24">
        <f t="shared" si="7"/>
        <v>0</v>
      </c>
      <c r="AD36" s="24">
        <f t="shared" si="8"/>
        <v>0</v>
      </c>
      <c r="AE36" s="24">
        <f t="shared" si="9"/>
        <v>0</v>
      </c>
      <c r="AF36" s="24">
        <f t="shared" si="10"/>
        <v>0</v>
      </c>
      <c r="AG36" s="24">
        <f t="shared" si="11"/>
        <v>0</v>
      </c>
      <c r="AH36" s="24">
        <f t="shared" si="12"/>
        <v>0</v>
      </c>
      <c r="AI36" s="24">
        <f t="shared" si="13"/>
        <v>0</v>
      </c>
      <c r="AJ36" s="24">
        <f t="shared" si="14"/>
        <v>0</v>
      </c>
      <c r="AK36" s="24">
        <f t="shared" si="15"/>
        <v>0</v>
      </c>
      <c r="AL36" s="24">
        <f t="shared" si="16"/>
        <v>0</v>
      </c>
      <c r="AM36" s="24">
        <f t="shared" si="17"/>
        <v>0</v>
      </c>
      <c r="AN36" s="24">
        <f t="shared" si="18"/>
        <v>0</v>
      </c>
      <c r="AO36" s="24">
        <f t="shared" si="19"/>
        <v>0</v>
      </c>
    </row>
    <row r="37" spans="1:41" x14ac:dyDescent="0.25">
      <c r="A37" s="2">
        <v>34</v>
      </c>
      <c r="B37" s="2" t="str">
        <f>IF(ISBLANK(PRINCIPAL!B37)," ",PRINCIPAL!B37)</f>
        <v xml:space="preserve"> </v>
      </c>
      <c r="C37" s="14">
        <f t="shared" si="1"/>
        <v>0</v>
      </c>
      <c r="D37" s="12">
        <f t="shared" si="2"/>
        <v>0</v>
      </c>
      <c r="E37" s="9"/>
      <c r="F37" s="12">
        <f t="shared" si="20"/>
        <v>0</v>
      </c>
      <c r="G37" s="9"/>
      <c r="H37" s="12">
        <f t="shared" si="21"/>
        <v>0</v>
      </c>
      <c r="I37" s="9"/>
      <c r="J37" s="12">
        <f t="shared" si="22"/>
        <v>0</v>
      </c>
      <c r="K37" s="9"/>
      <c r="L37" s="12">
        <f t="shared" si="23"/>
        <v>0</v>
      </c>
      <c r="M37" s="9"/>
      <c r="N37" s="12">
        <f t="shared" si="3"/>
        <v>0</v>
      </c>
      <c r="O37" s="9"/>
      <c r="P37" s="12"/>
      <c r="R37" s="12"/>
      <c r="Z37" s="24">
        <f t="shared" si="4"/>
        <v>0</v>
      </c>
      <c r="AA37" s="24">
        <f t="shared" si="5"/>
        <v>0</v>
      </c>
      <c r="AB37" s="24">
        <f t="shared" si="6"/>
        <v>0</v>
      </c>
      <c r="AC37" s="24">
        <f t="shared" si="7"/>
        <v>0</v>
      </c>
      <c r="AD37" s="24">
        <f t="shared" si="8"/>
        <v>0</v>
      </c>
      <c r="AE37" s="24">
        <f t="shared" si="9"/>
        <v>0</v>
      </c>
      <c r="AF37" s="24">
        <f t="shared" si="10"/>
        <v>0</v>
      </c>
      <c r="AG37" s="24">
        <f t="shared" si="11"/>
        <v>0</v>
      </c>
      <c r="AH37" s="24">
        <f t="shared" si="12"/>
        <v>0</v>
      </c>
      <c r="AI37" s="24">
        <f t="shared" si="13"/>
        <v>0</v>
      </c>
      <c r="AJ37" s="24">
        <f t="shared" si="14"/>
        <v>0</v>
      </c>
      <c r="AK37" s="24">
        <f t="shared" si="15"/>
        <v>0</v>
      </c>
      <c r="AL37" s="24">
        <f t="shared" si="16"/>
        <v>0</v>
      </c>
      <c r="AM37" s="24">
        <f t="shared" si="17"/>
        <v>0</v>
      </c>
      <c r="AN37" s="24">
        <f t="shared" si="18"/>
        <v>0</v>
      </c>
      <c r="AO37" s="24">
        <f t="shared" si="19"/>
        <v>0</v>
      </c>
    </row>
    <row r="38" spans="1:41" x14ac:dyDescent="0.25">
      <c r="A38" s="2">
        <v>35</v>
      </c>
      <c r="B38" s="1" t="str">
        <f>IF(ISBLANK(PRINCIPAL!B38)," ",PRINCIPAL!B38)</f>
        <v xml:space="preserve"> </v>
      </c>
      <c r="C38" s="14">
        <f t="shared" si="1"/>
        <v>0</v>
      </c>
      <c r="D38" s="12">
        <f t="shared" si="2"/>
        <v>0</v>
      </c>
      <c r="E38" s="10"/>
      <c r="F38" s="12">
        <f t="shared" si="20"/>
        <v>0</v>
      </c>
      <c r="G38" s="10"/>
      <c r="H38" s="12">
        <f t="shared" si="21"/>
        <v>0</v>
      </c>
      <c r="I38" s="10"/>
      <c r="J38" s="12">
        <f t="shared" si="22"/>
        <v>0</v>
      </c>
      <c r="K38" s="10"/>
      <c r="L38" s="12">
        <f t="shared" si="23"/>
        <v>0</v>
      </c>
      <c r="M38" s="10"/>
      <c r="N38" s="12">
        <f t="shared" si="3"/>
        <v>0</v>
      </c>
      <c r="O38" s="10"/>
      <c r="P38" s="12"/>
      <c r="R38" s="12"/>
      <c r="Z38" s="24">
        <f t="shared" si="4"/>
        <v>0</v>
      </c>
      <c r="AA38" s="24">
        <f t="shared" si="5"/>
        <v>0</v>
      </c>
      <c r="AB38" s="24">
        <f t="shared" si="6"/>
        <v>0</v>
      </c>
      <c r="AC38" s="24">
        <f t="shared" si="7"/>
        <v>0</v>
      </c>
      <c r="AD38" s="24">
        <f t="shared" si="8"/>
        <v>0</v>
      </c>
      <c r="AE38" s="24">
        <f t="shared" si="9"/>
        <v>0</v>
      </c>
      <c r="AF38" s="24">
        <f t="shared" si="10"/>
        <v>0</v>
      </c>
      <c r="AG38" s="24">
        <f t="shared" si="11"/>
        <v>0</v>
      </c>
      <c r="AH38" s="24">
        <f t="shared" si="12"/>
        <v>0</v>
      </c>
      <c r="AI38" s="24">
        <f t="shared" si="13"/>
        <v>0</v>
      </c>
      <c r="AJ38" s="24">
        <f t="shared" si="14"/>
        <v>0</v>
      </c>
      <c r="AK38" s="24">
        <f t="shared" si="15"/>
        <v>0</v>
      </c>
      <c r="AL38" s="24">
        <f t="shared" si="16"/>
        <v>0</v>
      </c>
      <c r="AM38" s="24">
        <f t="shared" si="17"/>
        <v>0</v>
      </c>
      <c r="AN38" s="24">
        <f t="shared" si="18"/>
        <v>0</v>
      </c>
      <c r="AO38" s="24">
        <f t="shared" si="19"/>
        <v>0</v>
      </c>
    </row>
    <row r="39" spans="1:41" x14ac:dyDescent="0.25">
      <c r="A39" s="2">
        <v>36</v>
      </c>
      <c r="B39" s="2" t="str">
        <f>IF(ISBLANK(PRINCIPAL!B39)," ",PRINCIPAL!B39)</f>
        <v xml:space="preserve"> </v>
      </c>
      <c r="C39" s="14">
        <f t="shared" si="1"/>
        <v>0</v>
      </c>
      <c r="D39" s="12">
        <f t="shared" si="2"/>
        <v>0</v>
      </c>
      <c r="E39" s="9"/>
      <c r="F39" s="12">
        <f t="shared" si="20"/>
        <v>0</v>
      </c>
      <c r="G39" s="9"/>
      <c r="H39" s="12">
        <f t="shared" si="21"/>
        <v>0</v>
      </c>
      <c r="I39" s="9"/>
      <c r="J39" s="12">
        <f t="shared" si="22"/>
        <v>0</v>
      </c>
      <c r="K39" s="9"/>
      <c r="L39" s="12">
        <f t="shared" si="23"/>
        <v>0</v>
      </c>
      <c r="M39" s="9"/>
      <c r="N39" s="12">
        <f t="shared" si="3"/>
        <v>0</v>
      </c>
      <c r="O39" s="9"/>
      <c r="P39" s="12"/>
      <c r="R39" s="12"/>
      <c r="Z39" s="24">
        <f t="shared" si="4"/>
        <v>0</v>
      </c>
      <c r="AA39" s="24">
        <f t="shared" si="5"/>
        <v>0</v>
      </c>
      <c r="AB39" s="24">
        <f t="shared" si="6"/>
        <v>0</v>
      </c>
      <c r="AC39" s="24">
        <f t="shared" si="7"/>
        <v>0</v>
      </c>
      <c r="AD39" s="24">
        <f t="shared" si="8"/>
        <v>0</v>
      </c>
      <c r="AE39" s="24">
        <f t="shared" si="9"/>
        <v>0</v>
      </c>
      <c r="AF39" s="24">
        <f t="shared" si="10"/>
        <v>0</v>
      </c>
      <c r="AG39" s="24">
        <f t="shared" si="11"/>
        <v>0</v>
      </c>
      <c r="AH39" s="24">
        <f t="shared" si="12"/>
        <v>0</v>
      </c>
      <c r="AI39" s="24">
        <f t="shared" si="13"/>
        <v>0</v>
      </c>
      <c r="AJ39" s="24">
        <f t="shared" si="14"/>
        <v>0</v>
      </c>
      <c r="AK39" s="24">
        <f t="shared" si="15"/>
        <v>0</v>
      </c>
      <c r="AL39" s="24">
        <f t="shared" si="16"/>
        <v>0</v>
      </c>
      <c r="AM39" s="24">
        <f t="shared" si="17"/>
        <v>0</v>
      </c>
      <c r="AN39" s="24">
        <f t="shared" si="18"/>
        <v>0</v>
      </c>
      <c r="AO39" s="24">
        <f t="shared" si="19"/>
        <v>0</v>
      </c>
    </row>
    <row r="40" spans="1:41" x14ac:dyDescent="0.25">
      <c r="A40" s="2">
        <v>37</v>
      </c>
      <c r="B40" s="1" t="str">
        <f>IF(ISBLANK(PRINCIPAL!B40)," ",PRINCIPAL!B40)</f>
        <v xml:space="preserve"> </v>
      </c>
      <c r="C40" s="14">
        <f t="shared" si="1"/>
        <v>0</v>
      </c>
      <c r="D40" s="12">
        <f t="shared" si="2"/>
        <v>0</v>
      </c>
      <c r="E40" s="10"/>
      <c r="F40" s="12">
        <f t="shared" si="20"/>
        <v>0</v>
      </c>
      <c r="G40" s="10"/>
      <c r="H40" s="12">
        <f t="shared" si="21"/>
        <v>0</v>
      </c>
      <c r="I40" s="10"/>
      <c r="J40" s="12">
        <f t="shared" si="22"/>
        <v>0</v>
      </c>
      <c r="K40" s="10"/>
      <c r="L40" s="12">
        <f t="shared" si="23"/>
        <v>0</v>
      </c>
      <c r="M40" s="10"/>
      <c r="N40" s="12">
        <f t="shared" si="3"/>
        <v>0</v>
      </c>
      <c r="O40" s="10"/>
      <c r="P40" s="12"/>
      <c r="R40" s="12"/>
      <c r="Z40" s="24">
        <f t="shared" si="4"/>
        <v>0</v>
      </c>
      <c r="AA40" s="24">
        <f t="shared" si="5"/>
        <v>0</v>
      </c>
      <c r="AB40" s="24">
        <f t="shared" si="6"/>
        <v>0</v>
      </c>
      <c r="AC40" s="24">
        <f t="shared" si="7"/>
        <v>0</v>
      </c>
      <c r="AD40" s="24">
        <f t="shared" si="8"/>
        <v>0</v>
      </c>
      <c r="AE40" s="24">
        <f t="shared" si="9"/>
        <v>0</v>
      </c>
      <c r="AF40" s="24">
        <f t="shared" si="10"/>
        <v>0</v>
      </c>
      <c r="AG40" s="24">
        <f t="shared" si="11"/>
        <v>0</v>
      </c>
      <c r="AH40" s="24">
        <f t="shared" si="12"/>
        <v>0</v>
      </c>
      <c r="AI40" s="24">
        <f t="shared" si="13"/>
        <v>0</v>
      </c>
      <c r="AJ40" s="24">
        <f t="shared" si="14"/>
        <v>0</v>
      </c>
      <c r="AK40" s="24">
        <f t="shared" si="15"/>
        <v>0</v>
      </c>
      <c r="AL40" s="24">
        <f t="shared" si="16"/>
        <v>0</v>
      </c>
      <c r="AM40" s="24">
        <f t="shared" si="17"/>
        <v>0</v>
      </c>
      <c r="AN40" s="24">
        <f t="shared" si="18"/>
        <v>0</v>
      </c>
      <c r="AO40" s="24">
        <f t="shared" si="19"/>
        <v>0</v>
      </c>
    </row>
    <row r="41" spans="1:41" x14ac:dyDescent="0.25">
      <c r="A41" s="2">
        <v>38</v>
      </c>
      <c r="B41" s="2" t="str">
        <f>IF(ISBLANK(PRINCIPAL!B41)," ",PRINCIPAL!B41)</f>
        <v xml:space="preserve"> </v>
      </c>
      <c r="C41" s="14">
        <f t="shared" si="1"/>
        <v>0</v>
      </c>
      <c r="D41" s="12">
        <f t="shared" si="2"/>
        <v>0</v>
      </c>
      <c r="E41" s="9"/>
      <c r="F41" s="12">
        <f t="shared" si="20"/>
        <v>0</v>
      </c>
      <c r="G41" s="9"/>
      <c r="H41" s="12">
        <f t="shared" si="21"/>
        <v>0</v>
      </c>
      <c r="I41" s="9"/>
      <c r="J41" s="12">
        <f t="shared" si="22"/>
        <v>0</v>
      </c>
      <c r="K41" s="9"/>
      <c r="L41" s="12">
        <f t="shared" si="23"/>
        <v>0</v>
      </c>
      <c r="M41" s="9"/>
      <c r="N41" s="12">
        <f t="shared" si="3"/>
        <v>0</v>
      </c>
      <c r="O41" s="9"/>
      <c r="P41" s="12"/>
      <c r="R41" s="12"/>
      <c r="Z41" s="24">
        <f t="shared" si="4"/>
        <v>0</v>
      </c>
      <c r="AA41" s="24">
        <f t="shared" si="5"/>
        <v>0</v>
      </c>
      <c r="AB41" s="24">
        <f t="shared" si="6"/>
        <v>0</v>
      </c>
      <c r="AC41" s="24">
        <f t="shared" si="7"/>
        <v>0</v>
      </c>
      <c r="AD41" s="24">
        <f t="shared" si="8"/>
        <v>0</v>
      </c>
      <c r="AE41" s="24">
        <f t="shared" si="9"/>
        <v>0</v>
      </c>
      <c r="AF41" s="24">
        <f t="shared" si="10"/>
        <v>0</v>
      </c>
      <c r="AG41" s="24">
        <f t="shared" si="11"/>
        <v>0</v>
      </c>
      <c r="AH41" s="24">
        <f t="shared" si="12"/>
        <v>0</v>
      </c>
      <c r="AI41" s="24">
        <f t="shared" si="13"/>
        <v>0</v>
      </c>
      <c r="AJ41" s="24">
        <f t="shared" si="14"/>
        <v>0</v>
      </c>
      <c r="AK41" s="24">
        <f t="shared" si="15"/>
        <v>0</v>
      </c>
      <c r="AL41" s="24">
        <f t="shared" si="16"/>
        <v>0</v>
      </c>
      <c r="AM41" s="24">
        <f t="shared" si="17"/>
        <v>0</v>
      </c>
      <c r="AN41" s="24">
        <f t="shared" si="18"/>
        <v>0</v>
      </c>
      <c r="AO41" s="24">
        <f t="shared" si="19"/>
        <v>0</v>
      </c>
    </row>
    <row r="42" spans="1:41" x14ac:dyDescent="0.25">
      <c r="A42" s="2">
        <v>39</v>
      </c>
      <c r="B42" s="1" t="str">
        <f>IF(ISBLANK(PRINCIPAL!B42)," ",PRINCIPAL!B42)</f>
        <v xml:space="preserve"> </v>
      </c>
      <c r="C42" s="14">
        <f t="shared" si="1"/>
        <v>0</v>
      </c>
      <c r="D42" s="12">
        <f t="shared" si="2"/>
        <v>0</v>
      </c>
      <c r="E42" s="10"/>
      <c r="F42" s="12">
        <f t="shared" si="20"/>
        <v>0</v>
      </c>
      <c r="G42" s="10"/>
      <c r="H42" s="12">
        <f t="shared" si="21"/>
        <v>0</v>
      </c>
      <c r="I42" s="10"/>
      <c r="J42" s="12">
        <f t="shared" si="22"/>
        <v>0</v>
      </c>
      <c r="K42" s="10"/>
      <c r="L42" s="12">
        <f t="shared" si="23"/>
        <v>0</v>
      </c>
      <c r="M42" s="10"/>
      <c r="N42" s="12">
        <f t="shared" si="3"/>
        <v>0</v>
      </c>
      <c r="O42" s="10"/>
      <c r="P42" s="12"/>
      <c r="R42" s="12"/>
      <c r="Z42" s="24">
        <f t="shared" si="4"/>
        <v>0</v>
      </c>
      <c r="AA42" s="24">
        <f t="shared" si="5"/>
        <v>0</v>
      </c>
      <c r="AB42" s="24">
        <f t="shared" si="6"/>
        <v>0</v>
      </c>
      <c r="AC42" s="24">
        <f t="shared" si="7"/>
        <v>0</v>
      </c>
      <c r="AD42" s="24">
        <f t="shared" si="8"/>
        <v>0</v>
      </c>
      <c r="AE42" s="24">
        <f t="shared" si="9"/>
        <v>0</v>
      </c>
      <c r="AF42" s="24">
        <f t="shared" si="10"/>
        <v>0</v>
      </c>
      <c r="AG42" s="24">
        <f t="shared" si="11"/>
        <v>0</v>
      </c>
      <c r="AH42" s="24">
        <f t="shared" si="12"/>
        <v>0</v>
      </c>
      <c r="AI42" s="24">
        <f t="shared" si="13"/>
        <v>0</v>
      </c>
      <c r="AJ42" s="24">
        <f t="shared" si="14"/>
        <v>0</v>
      </c>
      <c r="AK42" s="24">
        <f t="shared" si="15"/>
        <v>0</v>
      </c>
      <c r="AL42" s="24">
        <f t="shared" si="16"/>
        <v>0</v>
      </c>
      <c r="AM42" s="24">
        <f t="shared" si="17"/>
        <v>0</v>
      </c>
      <c r="AN42" s="24">
        <f t="shared" si="18"/>
        <v>0</v>
      </c>
      <c r="AO42" s="24">
        <f t="shared" si="19"/>
        <v>0</v>
      </c>
    </row>
    <row r="43" spans="1:41" x14ac:dyDescent="0.25">
      <c r="A43" s="2">
        <v>40</v>
      </c>
      <c r="B43" s="2" t="str">
        <f>IF(ISBLANK(PRINCIPAL!B43)," ",PRINCIPAL!B43)</f>
        <v xml:space="preserve"> </v>
      </c>
      <c r="C43" s="14">
        <f t="shared" si="1"/>
        <v>0</v>
      </c>
      <c r="D43" s="12">
        <f t="shared" si="2"/>
        <v>0</v>
      </c>
      <c r="E43" s="11"/>
      <c r="F43" s="12">
        <f t="shared" si="20"/>
        <v>0</v>
      </c>
      <c r="G43" s="11"/>
      <c r="H43" s="12">
        <f t="shared" si="21"/>
        <v>0</v>
      </c>
      <c r="I43" s="11"/>
      <c r="J43" s="12">
        <f t="shared" si="22"/>
        <v>0</v>
      </c>
      <c r="K43" s="11"/>
      <c r="L43" s="12">
        <f t="shared" si="23"/>
        <v>0</v>
      </c>
      <c r="M43" s="11"/>
      <c r="N43" s="12">
        <f t="shared" si="3"/>
        <v>0</v>
      </c>
      <c r="O43" s="11"/>
      <c r="P43" s="12"/>
      <c r="R43" s="12"/>
      <c r="Z43" s="24">
        <f t="shared" si="4"/>
        <v>0</v>
      </c>
      <c r="AA43" s="24">
        <f t="shared" si="5"/>
        <v>0</v>
      </c>
      <c r="AB43" s="24">
        <f t="shared" si="6"/>
        <v>0</v>
      </c>
      <c r="AC43" s="24">
        <f t="shared" si="7"/>
        <v>0</v>
      </c>
      <c r="AD43" s="24">
        <f t="shared" si="8"/>
        <v>0</v>
      </c>
      <c r="AE43" s="24">
        <f t="shared" si="9"/>
        <v>0</v>
      </c>
      <c r="AF43" s="24">
        <f t="shared" si="10"/>
        <v>0</v>
      </c>
      <c r="AG43" s="24">
        <f t="shared" si="11"/>
        <v>0</v>
      </c>
      <c r="AH43" s="24">
        <f t="shared" si="12"/>
        <v>0</v>
      </c>
      <c r="AI43" s="24">
        <f t="shared" si="13"/>
        <v>0</v>
      </c>
      <c r="AJ43" s="24">
        <f t="shared" si="14"/>
        <v>0</v>
      </c>
      <c r="AK43" s="24">
        <f t="shared" si="15"/>
        <v>0</v>
      </c>
      <c r="AL43" s="24">
        <f t="shared" si="16"/>
        <v>0</v>
      </c>
      <c r="AM43" s="24">
        <f t="shared" si="17"/>
        <v>0</v>
      </c>
      <c r="AN43" s="24">
        <f t="shared" si="18"/>
        <v>0</v>
      </c>
      <c r="AO43" s="24">
        <f t="shared" si="19"/>
        <v>0</v>
      </c>
    </row>
  </sheetData>
  <sheetProtection password="921F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2"/>
    <col min="2" max="2" width="51" style="2" customWidth="1"/>
    <col min="3" max="3" width="5" style="2" customWidth="1"/>
    <col min="4" max="4" width="5.140625" style="3" customWidth="1"/>
    <col min="5" max="5" width="11.42578125" style="3"/>
    <col min="6" max="6" width="4.28515625" style="3" customWidth="1"/>
    <col min="7" max="7" width="11.42578125" style="3"/>
    <col min="8" max="8" width="4.42578125" style="3" customWidth="1"/>
    <col min="9" max="9" width="11.42578125" style="3"/>
    <col min="10" max="10" width="4.85546875" style="3" customWidth="1"/>
    <col min="11" max="11" width="11.42578125" style="3"/>
    <col min="12" max="12" width="4.42578125" style="3" customWidth="1"/>
    <col min="13" max="13" width="11.42578125" style="3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5" style="3" customWidth="1"/>
    <col min="19" max="19" width="11.42578125" style="3"/>
    <col min="20" max="20" width="4.140625" style="2" customWidth="1"/>
    <col min="21" max="21" width="11.42578125" style="2"/>
    <col min="22" max="22" width="4" style="2" customWidth="1"/>
    <col min="23" max="23" width="11.42578125" style="2"/>
    <col min="24" max="24" width="4.28515625" style="2" customWidth="1"/>
    <col min="25" max="25" width="11.42578125" style="2"/>
    <col min="26" max="26" width="11.42578125" style="3"/>
    <col min="27" max="27" width="13.28515625" style="3" customWidth="1"/>
    <col min="28" max="28" width="11.42578125" style="3"/>
    <col min="29" max="29" width="13" style="3" customWidth="1"/>
    <col min="30" max="30" width="11.42578125" style="3"/>
    <col min="31" max="31" width="13.28515625" style="3" customWidth="1"/>
    <col min="32" max="32" width="11.42578125" style="3"/>
    <col min="33" max="33" width="13" style="3" customWidth="1"/>
    <col min="34" max="34" width="11.42578125" style="3"/>
    <col min="35" max="35" width="13.7109375" style="3" customWidth="1"/>
    <col min="36" max="36" width="11.42578125" style="3"/>
    <col min="37" max="37" width="13" style="3" customWidth="1"/>
    <col min="38" max="38" width="11.42578125" style="3"/>
    <col min="39" max="39" width="13.5703125" style="3" customWidth="1"/>
    <col min="40" max="40" width="11.42578125" style="3"/>
    <col min="41" max="41" width="13" style="3" customWidth="1"/>
    <col min="42" max="16384" width="11.42578125" style="2"/>
  </cols>
  <sheetData>
    <row r="1" spans="1:41" ht="15.75" thickBot="1" x14ac:dyDescent="0.3">
      <c r="B1" s="2" t="s">
        <v>36</v>
      </c>
      <c r="Z1" s="34" t="s">
        <v>63</v>
      </c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21"/>
    </row>
    <row r="2" spans="1:41" x14ac:dyDescent="0.25">
      <c r="Z2" s="36" t="s">
        <v>1</v>
      </c>
      <c r="AA2" s="37"/>
      <c r="AB2" s="36" t="s">
        <v>2</v>
      </c>
      <c r="AC2" s="37"/>
      <c r="AD2" s="36" t="s">
        <v>3</v>
      </c>
      <c r="AE2" s="37"/>
      <c r="AF2" s="36" t="s">
        <v>4</v>
      </c>
      <c r="AG2" s="37"/>
      <c r="AH2" s="36" t="s">
        <v>5</v>
      </c>
      <c r="AI2" s="37"/>
      <c r="AJ2" s="36" t="s">
        <v>6</v>
      </c>
      <c r="AK2" s="37"/>
      <c r="AL2" s="36" t="s">
        <v>7</v>
      </c>
      <c r="AM2" s="37"/>
      <c r="AN2" s="36" t="s">
        <v>8</v>
      </c>
      <c r="AO2" s="37"/>
    </row>
    <row r="3" spans="1:41" ht="15.75" thickBot="1" x14ac:dyDescent="0.3">
      <c r="B3" s="2" t="s">
        <v>0</v>
      </c>
      <c r="E3" s="3" t="s">
        <v>12</v>
      </c>
      <c r="G3" s="3" t="s">
        <v>10</v>
      </c>
      <c r="I3" s="3" t="s">
        <v>11</v>
      </c>
      <c r="K3" s="3" t="s">
        <v>13</v>
      </c>
      <c r="M3" s="3" t="s">
        <v>14</v>
      </c>
      <c r="O3" s="3" t="s">
        <v>15</v>
      </c>
      <c r="Z3" s="26" t="s">
        <v>29</v>
      </c>
      <c r="AA3" s="27" t="s">
        <v>30</v>
      </c>
      <c r="AB3" s="26" t="s">
        <v>29</v>
      </c>
      <c r="AC3" s="27" t="s">
        <v>30</v>
      </c>
      <c r="AD3" s="26" t="s">
        <v>29</v>
      </c>
      <c r="AE3" s="27" t="s">
        <v>30</v>
      </c>
      <c r="AF3" s="26" t="s">
        <v>29</v>
      </c>
      <c r="AG3" s="27" t="s">
        <v>30</v>
      </c>
      <c r="AH3" s="26" t="s">
        <v>29</v>
      </c>
      <c r="AI3" s="27" t="s">
        <v>30</v>
      </c>
      <c r="AJ3" s="26" t="s">
        <v>29</v>
      </c>
      <c r="AK3" s="27" t="s">
        <v>30</v>
      </c>
      <c r="AL3" s="26" t="s">
        <v>29</v>
      </c>
      <c r="AM3" s="27" t="s">
        <v>30</v>
      </c>
      <c r="AN3" s="26" t="s">
        <v>29</v>
      </c>
      <c r="AO3" s="27" t="s">
        <v>30</v>
      </c>
    </row>
    <row r="4" spans="1:41" x14ac:dyDescent="0.25">
      <c r="A4" s="2">
        <v>1</v>
      </c>
      <c r="B4" s="4" t="str">
        <f>IF(ISBLANK(PRINCIPAL!B4)," ",PRINCIPAL!B4)</f>
        <v xml:space="preserve"> </v>
      </c>
      <c r="C4" s="14">
        <f>D4+F4+H4+J4+L4+N4</f>
        <v>0</v>
      </c>
      <c r="D4" s="13">
        <f>IF(ISBLANK(E4),0,1)</f>
        <v>0</v>
      </c>
      <c r="E4" s="8"/>
      <c r="F4" s="13">
        <f t="shared" ref="F4:L19" si="0">IF(ISBLANK(G4),0,1)</f>
        <v>0</v>
      </c>
      <c r="G4" s="8"/>
      <c r="H4" s="13">
        <f t="shared" si="0"/>
        <v>0</v>
      </c>
      <c r="I4" s="8"/>
      <c r="J4" s="13">
        <f t="shared" si="0"/>
        <v>0</v>
      </c>
      <c r="K4" s="8"/>
      <c r="L4" s="13">
        <f t="shared" si="0"/>
        <v>0</v>
      </c>
      <c r="M4" s="8"/>
      <c r="N4" s="12">
        <f>IF(ISBLANK(O4),0,1)</f>
        <v>0</v>
      </c>
      <c r="O4" s="25"/>
      <c r="P4" s="12"/>
      <c r="R4" s="12"/>
      <c r="Z4" s="24">
        <f>ROUND(2*D4*E4+1*F4*G4+1*H4*I4+1*J4*K4+1*N4*O4,2)</f>
        <v>0</v>
      </c>
      <c r="AA4" s="24">
        <f>2*D4+1*F4+1*H4+1*J4+1*N4</f>
        <v>0</v>
      </c>
      <c r="AB4" s="24">
        <f>ROUND(2*D4*E4+2*F4*G4+2*H4*I4+3*J4*K4+1*L4*M4+1*N4*O4,2)</f>
        <v>0</v>
      </c>
      <c r="AC4" s="24">
        <f>2*D4+2*F4+2*H4+3*J4+1*L4+1*N4</f>
        <v>0</v>
      </c>
      <c r="AD4" s="24">
        <f>ROUND(1*D4*E4+1*F4*G4+1*H4*I4+1*J4*K4+1*L4*M4,2)</f>
        <v>0</v>
      </c>
      <c r="AE4" s="24">
        <f>1*D4+1*F4+1*H4+1*J4+1*L4</f>
        <v>0</v>
      </c>
      <c r="AF4" s="24">
        <f>ROUND(1*D4*E4+1*F4*G4+1*L4*M4,2)</f>
        <v>0</v>
      </c>
      <c r="AG4" s="24">
        <f>1*D4+1*F4+1*L4</f>
        <v>0</v>
      </c>
      <c r="AH4" s="24">
        <f>ROUND(1*D4*E4+1*F4*G4+1*H4*I4+2*J4*K4+2*L4*M4+2*N4*O4,2)</f>
        <v>0</v>
      </c>
      <c r="AI4" s="24">
        <f>1*D4+1*F4+1*H4+2*J4+2*L4+2*N4</f>
        <v>0</v>
      </c>
      <c r="AJ4" s="24">
        <f>ROUND(1*H4*I4+1*N4*O4,2)</f>
        <v>0</v>
      </c>
      <c r="AK4" s="24">
        <f>1*H4+1*N4</f>
        <v>0</v>
      </c>
      <c r="AL4" s="24">
        <f>ROUND(1*F4*G4,2)</f>
        <v>0</v>
      </c>
      <c r="AM4" s="24">
        <f>1*F4</f>
        <v>0</v>
      </c>
      <c r="AN4" s="24">
        <f>ROUND(1*D4*E4+1*F4*G4+1*J4*K4+1*N4*O4,2)</f>
        <v>0</v>
      </c>
      <c r="AO4" s="24">
        <f>1*D4+1*F4+1*J4+1*N4</f>
        <v>0</v>
      </c>
    </row>
    <row r="5" spans="1:41" x14ac:dyDescent="0.25">
      <c r="A5" s="2">
        <v>2</v>
      </c>
      <c r="B5" s="2" t="str">
        <f>IF(ISBLANK(PRINCIPAL!B5)," ",PRINCIPAL!B5)</f>
        <v xml:space="preserve"> </v>
      </c>
      <c r="C5" s="14">
        <f t="shared" ref="C5:C43" si="1">D5+F5+H5+J5+L5+N5</f>
        <v>0</v>
      </c>
      <c r="D5" s="12">
        <f t="shared" ref="D5:D43" si="2">IF(ISBLANK(E5),0,1)</f>
        <v>0</v>
      </c>
      <c r="E5" s="9"/>
      <c r="F5" s="12">
        <f t="shared" si="0"/>
        <v>0</v>
      </c>
      <c r="G5" s="9"/>
      <c r="H5" s="12">
        <f t="shared" si="0"/>
        <v>0</v>
      </c>
      <c r="I5" s="9"/>
      <c r="J5" s="12">
        <f t="shared" si="0"/>
        <v>0</v>
      </c>
      <c r="K5" s="9"/>
      <c r="L5" s="12">
        <f t="shared" si="0"/>
        <v>0</v>
      </c>
      <c r="M5" s="9"/>
      <c r="N5" s="12">
        <f t="shared" ref="N5:N43" si="3">IF(ISBLANK(O5),0,1)</f>
        <v>0</v>
      </c>
      <c r="O5" s="9"/>
      <c r="P5" s="12"/>
      <c r="R5" s="12"/>
      <c r="Z5" s="24">
        <f t="shared" ref="Z5:Z43" si="4">ROUND(2*D5*E5+1*F5*G5+1*H5*I5+1*J5*K5+1*N5*O5,2)</f>
        <v>0</v>
      </c>
      <c r="AA5" s="24">
        <f t="shared" ref="AA5:AA43" si="5">2*D5+1*F5+1*H5+1*J5+1*N5</f>
        <v>0</v>
      </c>
      <c r="AB5" s="24">
        <f t="shared" ref="AB5:AB43" si="6">ROUND(2*D5*E5+2*F5*G5+2*H5*I5+3*J5*K5+1*L5*M5+1*N5*O5,2)</f>
        <v>0</v>
      </c>
      <c r="AC5" s="24">
        <f t="shared" ref="AC5:AC43" si="7">2*D5+2*F5+2*H5+3*J5+1*L5+1*N5</f>
        <v>0</v>
      </c>
      <c r="AD5" s="24">
        <f t="shared" ref="AD5:AD43" si="8">ROUND(1*D5*E5+1*F5*G5+1*H5*I5+1*J5*K5+1*L5*M5,2)</f>
        <v>0</v>
      </c>
      <c r="AE5" s="24">
        <f t="shared" ref="AE5:AE43" si="9">1*D5+1*F5+1*H5+1*J5+1*L5</f>
        <v>0</v>
      </c>
      <c r="AF5" s="24">
        <f t="shared" ref="AF5:AF43" si="10">ROUND(1*D5*E5+1*F5*G5+1*L5*M5,2)</f>
        <v>0</v>
      </c>
      <c r="AG5" s="24">
        <f t="shared" ref="AG5:AG43" si="11">1*D5+1*F5+1*L5</f>
        <v>0</v>
      </c>
      <c r="AH5" s="24">
        <f t="shared" ref="AH5:AH43" si="12">ROUND(1*D5*E5+1*F5*G5+1*H5*I5+2*J5*K5+2*L5*M5+2*N5*O5,2)</f>
        <v>0</v>
      </c>
      <c r="AI5" s="24">
        <f t="shared" ref="AI5:AI43" si="13">1*D5+1*F5+1*H5+2*J5+2*L5+2*N5</f>
        <v>0</v>
      </c>
      <c r="AJ5" s="24">
        <f t="shared" ref="AJ5:AJ43" si="14">ROUND(1*H5*I5+1*N5*O5,2)</f>
        <v>0</v>
      </c>
      <c r="AK5" s="24">
        <f t="shared" ref="AK5:AK43" si="15">1*H5+1*N5</f>
        <v>0</v>
      </c>
      <c r="AL5" s="24">
        <f t="shared" ref="AL5:AL43" si="16">ROUND(1*F5*G5,2)</f>
        <v>0</v>
      </c>
      <c r="AM5" s="24">
        <f t="shared" ref="AM5:AM43" si="17">1*F5</f>
        <v>0</v>
      </c>
      <c r="AN5" s="24">
        <f t="shared" ref="AN5:AN43" si="18">ROUND(1*D5*E5+1*F5*G5+1*J5*K5+1*N5*O5,2)</f>
        <v>0</v>
      </c>
      <c r="AO5" s="24">
        <f t="shared" ref="AO5:AO43" si="19">1*D5+1*F5+1*J5+1*N5</f>
        <v>0</v>
      </c>
    </row>
    <row r="6" spans="1:41" x14ac:dyDescent="0.25">
      <c r="A6" s="2">
        <v>3</v>
      </c>
      <c r="B6" s="1" t="str">
        <f>IF(ISBLANK(PRINCIPAL!B6)," ",PRINCIPAL!B6)</f>
        <v xml:space="preserve"> </v>
      </c>
      <c r="C6" s="14">
        <f t="shared" si="1"/>
        <v>0</v>
      </c>
      <c r="D6" s="12">
        <f t="shared" si="2"/>
        <v>0</v>
      </c>
      <c r="E6" s="10"/>
      <c r="F6" s="12">
        <f t="shared" si="0"/>
        <v>0</v>
      </c>
      <c r="G6" s="10"/>
      <c r="H6" s="12">
        <f t="shared" si="0"/>
        <v>0</v>
      </c>
      <c r="I6" s="10"/>
      <c r="J6" s="12">
        <f t="shared" si="0"/>
        <v>0</v>
      </c>
      <c r="K6" s="10"/>
      <c r="L6" s="12">
        <f t="shared" si="0"/>
        <v>0</v>
      </c>
      <c r="M6" s="10"/>
      <c r="N6" s="12">
        <f t="shared" si="3"/>
        <v>0</v>
      </c>
      <c r="O6" s="10"/>
      <c r="P6" s="12"/>
      <c r="R6" s="12"/>
      <c r="Z6" s="24">
        <f t="shared" si="4"/>
        <v>0</v>
      </c>
      <c r="AA6" s="24">
        <f t="shared" si="5"/>
        <v>0</v>
      </c>
      <c r="AB6" s="24">
        <f t="shared" si="6"/>
        <v>0</v>
      </c>
      <c r="AC6" s="24">
        <f t="shared" si="7"/>
        <v>0</v>
      </c>
      <c r="AD6" s="24">
        <f t="shared" si="8"/>
        <v>0</v>
      </c>
      <c r="AE6" s="24">
        <f t="shared" si="9"/>
        <v>0</v>
      </c>
      <c r="AF6" s="24">
        <f t="shared" si="10"/>
        <v>0</v>
      </c>
      <c r="AG6" s="24">
        <f t="shared" si="11"/>
        <v>0</v>
      </c>
      <c r="AH6" s="24">
        <f t="shared" si="12"/>
        <v>0</v>
      </c>
      <c r="AI6" s="24">
        <f t="shared" si="13"/>
        <v>0</v>
      </c>
      <c r="AJ6" s="24">
        <f t="shared" si="14"/>
        <v>0</v>
      </c>
      <c r="AK6" s="24">
        <f t="shared" si="15"/>
        <v>0</v>
      </c>
      <c r="AL6" s="24">
        <f t="shared" si="16"/>
        <v>0</v>
      </c>
      <c r="AM6" s="24">
        <f t="shared" si="17"/>
        <v>0</v>
      </c>
      <c r="AN6" s="24">
        <f t="shared" si="18"/>
        <v>0</v>
      </c>
      <c r="AO6" s="24">
        <f t="shared" si="19"/>
        <v>0</v>
      </c>
    </row>
    <row r="7" spans="1:41" x14ac:dyDescent="0.25">
      <c r="A7" s="2">
        <v>4</v>
      </c>
      <c r="B7" s="2" t="str">
        <f>IF(ISBLANK(PRINCIPAL!B7)," ",PRINCIPAL!B7)</f>
        <v xml:space="preserve"> </v>
      </c>
      <c r="C7" s="14">
        <f t="shared" si="1"/>
        <v>0</v>
      </c>
      <c r="D7" s="12">
        <f t="shared" si="2"/>
        <v>0</v>
      </c>
      <c r="E7" s="9"/>
      <c r="F7" s="12">
        <f t="shared" si="0"/>
        <v>0</v>
      </c>
      <c r="G7" s="9"/>
      <c r="H7" s="12">
        <f t="shared" si="0"/>
        <v>0</v>
      </c>
      <c r="I7" s="9"/>
      <c r="J7" s="12">
        <f t="shared" si="0"/>
        <v>0</v>
      </c>
      <c r="K7" s="9"/>
      <c r="L7" s="12">
        <f t="shared" si="0"/>
        <v>0</v>
      </c>
      <c r="M7" s="9"/>
      <c r="N7" s="12">
        <f t="shared" si="3"/>
        <v>0</v>
      </c>
      <c r="O7" s="9"/>
      <c r="P7" s="12"/>
      <c r="R7" s="12"/>
      <c r="Z7" s="24">
        <f t="shared" si="4"/>
        <v>0</v>
      </c>
      <c r="AA7" s="24">
        <f t="shared" si="5"/>
        <v>0</v>
      </c>
      <c r="AB7" s="24">
        <f t="shared" si="6"/>
        <v>0</v>
      </c>
      <c r="AC7" s="24">
        <f t="shared" si="7"/>
        <v>0</v>
      </c>
      <c r="AD7" s="24">
        <f t="shared" si="8"/>
        <v>0</v>
      </c>
      <c r="AE7" s="24">
        <f t="shared" si="9"/>
        <v>0</v>
      </c>
      <c r="AF7" s="24">
        <f t="shared" si="10"/>
        <v>0</v>
      </c>
      <c r="AG7" s="24">
        <f t="shared" si="11"/>
        <v>0</v>
      </c>
      <c r="AH7" s="24">
        <f t="shared" si="12"/>
        <v>0</v>
      </c>
      <c r="AI7" s="24">
        <f t="shared" si="13"/>
        <v>0</v>
      </c>
      <c r="AJ7" s="24">
        <f t="shared" si="14"/>
        <v>0</v>
      </c>
      <c r="AK7" s="24">
        <f t="shared" si="15"/>
        <v>0</v>
      </c>
      <c r="AL7" s="24">
        <f t="shared" si="16"/>
        <v>0</v>
      </c>
      <c r="AM7" s="24">
        <f t="shared" si="17"/>
        <v>0</v>
      </c>
      <c r="AN7" s="24">
        <f t="shared" si="18"/>
        <v>0</v>
      </c>
      <c r="AO7" s="24">
        <f t="shared" si="19"/>
        <v>0</v>
      </c>
    </row>
    <row r="8" spans="1:41" x14ac:dyDescent="0.25">
      <c r="A8" s="2">
        <v>5</v>
      </c>
      <c r="B8" s="1" t="str">
        <f>IF(ISBLANK(PRINCIPAL!B8)," ",PRINCIPAL!B8)</f>
        <v xml:space="preserve"> </v>
      </c>
      <c r="C8" s="14">
        <f t="shared" si="1"/>
        <v>0</v>
      </c>
      <c r="D8" s="12">
        <f t="shared" si="2"/>
        <v>0</v>
      </c>
      <c r="E8" s="10"/>
      <c r="F8" s="12">
        <f t="shared" si="0"/>
        <v>0</v>
      </c>
      <c r="G8" s="10"/>
      <c r="H8" s="12">
        <f t="shared" si="0"/>
        <v>0</v>
      </c>
      <c r="I8" s="10"/>
      <c r="J8" s="12">
        <f t="shared" si="0"/>
        <v>0</v>
      </c>
      <c r="K8" s="10"/>
      <c r="L8" s="12">
        <f t="shared" si="0"/>
        <v>0</v>
      </c>
      <c r="M8" s="10"/>
      <c r="N8" s="12">
        <f t="shared" si="3"/>
        <v>0</v>
      </c>
      <c r="O8" s="10"/>
      <c r="P8" s="12"/>
      <c r="R8" s="12"/>
      <c r="Z8" s="24">
        <f t="shared" si="4"/>
        <v>0</v>
      </c>
      <c r="AA8" s="24">
        <f t="shared" si="5"/>
        <v>0</v>
      </c>
      <c r="AB8" s="24">
        <f t="shared" si="6"/>
        <v>0</v>
      </c>
      <c r="AC8" s="24">
        <f t="shared" si="7"/>
        <v>0</v>
      </c>
      <c r="AD8" s="24">
        <f t="shared" si="8"/>
        <v>0</v>
      </c>
      <c r="AE8" s="24">
        <f t="shared" si="9"/>
        <v>0</v>
      </c>
      <c r="AF8" s="24">
        <f t="shared" si="10"/>
        <v>0</v>
      </c>
      <c r="AG8" s="24">
        <f t="shared" si="11"/>
        <v>0</v>
      </c>
      <c r="AH8" s="24">
        <f t="shared" si="12"/>
        <v>0</v>
      </c>
      <c r="AI8" s="24">
        <f t="shared" si="13"/>
        <v>0</v>
      </c>
      <c r="AJ8" s="24">
        <f t="shared" si="14"/>
        <v>0</v>
      </c>
      <c r="AK8" s="24">
        <f t="shared" si="15"/>
        <v>0</v>
      </c>
      <c r="AL8" s="24">
        <f t="shared" si="16"/>
        <v>0</v>
      </c>
      <c r="AM8" s="24">
        <f t="shared" si="17"/>
        <v>0</v>
      </c>
      <c r="AN8" s="24">
        <f t="shared" si="18"/>
        <v>0</v>
      </c>
      <c r="AO8" s="24">
        <f t="shared" si="19"/>
        <v>0</v>
      </c>
    </row>
    <row r="9" spans="1:41" x14ac:dyDescent="0.25">
      <c r="A9" s="2">
        <v>6</v>
      </c>
      <c r="B9" s="2" t="str">
        <f>IF(ISBLANK(PRINCIPAL!B9)," ",PRINCIPAL!B9)</f>
        <v xml:space="preserve"> </v>
      </c>
      <c r="C9" s="14">
        <f t="shared" si="1"/>
        <v>0</v>
      </c>
      <c r="D9" s="12">
        <f t="shared" si="2"/>
        <v>0</v>
      </c>
      <c r="E9" s="9"/>
      <c r="F9" s="12">
        <f t="shared" si="0"/>
        <v>0</v>
      </c>
      <c r="G9" s="9"/>
      <c r="H9" s="12">
        <f t="shared" si="0"/>
        <v>0</v>
      </c>
      <c r="I9" s="9"/>
      <c r="J9" s="12">
        <f t="shared" si="0"/>
        <v>0</v>
      </c>
      <c r="K9" s="9"/>
      <c r="L9" s="12">
        <f t="shared" si="0"/>
        <v>0</v>
      </c>
      <c r="M9" s="9"/>
      <c r="N9" s="12">
        <f t="shared" si="3"/>
        <v>0</v>
      </c>
      <c r="O9" s="9"/>
      <c r="P9" s="12"/>
      <c r="R9" s="12"/>
      <c r="Z9" s="24">
        <f t="shared" si="4"/>
        <v>0</v>
      </c>
      <c r="AA9" s="24">
        <f t="shared" si="5"/>
        <v>0</v>
      </c>
      <c r="AB9" s="24">
        <f t="shared" si="6"/>
        <v>0</v>
      </c>
      <c r="AC9" s="24">
        <f t="shared" si="7"/>
        <v>0</v>
      </c>
      <c r="AD9" s="24">
        <f t="shared" si="8"/>
        <v>0</v>
      </c>
      <c r="AE9" s="24">
        <f t="shared" si="9"/>
        <v>0</v>
      </c>
      <c r="AF9" s="24">
        <f t="shared" si="10"/>
        <v>0</v>
      </c>
      <c r="AG9" s="24">
        <f t="shared" si="11"/>
        <v>0</v>
      </c>
      <c r="AH9" s="24">
        <f t="shared" si="12"/>
        <v>0</v>
      </c>
      <c r="AI9" s="24">
        <f t="shared" si="13"/>
        <v>0</v>
      </c>
      <c r="AJ9" s="24">
        <f t="shared" si="14"/>
        <v>0</v>
      </c>
      <c r="AK9" s="24">
        <f t="shared" si="15"/>
        <v>0</v>
      </c>
      <c r="AL9" s="24">
        <f t="shared" si="16"/>
        <v>0</v>
      </c>
      <c r="AM9" s="24">
        <f t="shared" si="17"/>
        <v>0</v>
      </c>
      <c r="AN9" s="24">
        <f t="shared" si="18"/>
        <v>0</v>
      </c>
      <c r="AO9" s="24">
        <f t="shared" si="19"/>
        <v>0</v>
      </c>
    </row>
    <row r="10" spans="1:41" x14ac:dyDescent="0.25">
      <c r="A10" s="2">
        <v>7</v>
      </c>
      <c r="B10" s="1" t="str">
        <f>IF(ISBLANK(PRINCIPAL!B10)," ",PRINCIPAL!B10)</f>
        <v xml:space="preserve"> </v>
      </c>
      <c r="C10" s="14">
        <f t="shared" si="1"/>
        <v>0</v>
      </c>
      <c r="D10" s="12">
        <f t="shared" si="2"/>
        <v>0</v>
      </c>
      <c r="E10" s="10"/>
      <c r="F10" s="12">
        <f t="shared" si="0"/>
        <v>0</v>
      </c>
      <c r="G10" s="10"/>
      <c r="H10" s="12">
        <f t="shared" si="0"/>
        <v>0</v>
      </c>
      <c r="I10" s="10"/>
      <c r="J10" s="12">
        <f t="shared" si="0"/>
        <v>0</v>
      </c>
      <c r="K10" s="10"/>
      <c r="L10" s="12">
        <f t="shared" si="0"/>
        <v>0</v>
      </c>
      <c r="M10" s="10"/>
      <c r="N10" s="12">
        <f t="shared" si="3"/>
        <v>0</v>
      </c>
      <c r="O10" s="10"/>
      <c r="P10" s="12"/>
      <c r="R10" s="12"/>
      <c r="Z10" s="24">
        <f t="shared" si="4"/>
        <v>0</v>
      </c>
      <c r="AA10" s="24">
        <f t="shared" si="5"/>
        <v>0</v>
      </c>
      <c r="AB10" s="24">
        <f t="shared" si="6"/>
        <v>0</v>
      </c>
      <c r="AC10" s="24">
        <f t="shared" si="7"/>
        <v>0</v>
      </c>
      <c r="AD10" s="24">
        <f t="shared" si="8"/>
        <v>0</v>
      </c>
      <c r="AE10" s="24">
        <f t="shared" si="9"/>
        <v>0</v>
      </c>
      <c r="AF10" s="24">
        <f t="shared" si="10"/>
        <v>0</v>
      </c>
      <c r="AG10" s="24">
        <f t="shared" si="11"/>
        <v>0</v>
      </c>
      <c r="AH10" s="24">
        <f t="shared" si="12"/>
        <v>0</v>
      </c>
      <c r="AI10" s="24">
        <f t="shared" si="13"/>
        <v>0</v>
      </c>
      <c r="AJ10" s="24">
        <f t="shared" si="14"/>
        <v>0</v>
      </c>
      <c r="AK10" s="24">
        <f t="shared" si="15"/>
        <v>0</v>
      </c>
      <c r="AL10" s="24">
        <f t="shared" si="16"/>
        <v>0</v>
      </c>
      <c r="AM10" s="24">
        <f t="shared" si="17"/>
        <v>0</v>
      </c>
      <c r="AN10" s="24">
        <f t="shared" si="18"/>
        <v>0</v>
      </c>
      <c r="AO10" s="24">
        <f t="shared" si="19"/>
        <v>0</v>
      </c>
    </row>
    <row r="11" spans="1:41" x14ac:dyDescent="0.25">
      <c r="A11" s="2">
        <v>8</v>
      </c>
      <c r="B11" s="2" t="str">
        <f>IF(ISBLANK(PRINCIPAL!B11)," ",PRINCIPAL!B11)</f>
        <v xml:space="preserve"> </v>
      </c>
      <c r="C11" s="14">
        <f t="shared" si="1"/>
        <v>0</v>
      </c>
      <c r="D11" s="12">
        <f t="shared" si="2"/>
        <v>0</v>
      </c>
      <c r="E11" s="9"/>
      <c r="F11" s="12">
        <f t="shared" si="0"/>
        <v>0</v>
      </c>
      <c r="G11" s="9"/>
      <c r="H11" s="12">
        <f t="shared" si="0"/>
        <v>0</v>
      </c>
      <c r="I11" s="9"/>
      <c r="J11" s="12">
        <f t="shared" si="0"/>
        <v>0</v>
      </c>
      <c r="K11" s="9"/>
      <c r="L11" s="12">
        <f t="shared" si="0"/>
        <v>0</v>
      </c>
      <c r="M11" s="9"/>
      <c r="N11" s="12">
        <f t="shared" si="3"/>
        <v>0</v>
      </c>
      <c r="O11" s="9"/>
      <c r="P11" s="12"/>
      <c r="R11" s="12"/>
      <c r="Z11" s="24">
        <f t="shared" si="4"/>
        <v>0</v>
      </c>
      <c r="AA11" s="24">
        <f t="shared" si="5"/>
        <v>0</v>
      </c>
      <c r="AB11" s="24">
        <f t="shared" si="6"/>
        <v>0</v>
      </c>
      <c r="AC11" s="24">
        <f t="shared" si="7"/>
        <v>0</v>
      </c>
      <c r="AD11" s="24">
        <f t="shared" si="8"/>
        <v>0</v>
      </c>
      <c r="AE11" s="24">
        <f t="shared" si="9"/>
        <v>0</v>
      </c>
      <c r="AF11" s="24">
        <f t="shared" si="10"/>
        <v>0</v>
      </c>
      <c r="AG11" s="24">
        <f t="shared" si="11"/>
        <v>0</v>
      </c>
      <c r="AH11" s="24">
        <f t="shared" si="12"/>
        <v>0</v>
      </c>
      <c r="AI11" s="24">
        <f t="shared" si="13"/>
        <v>0</v>
      </c>
      <c r="AJ11" s="24">
        <f t="shared" si="14"/>
        <v>0</v>
      </c>
      <c r="AK11" s="24">
        <f t="shared" si="15"/>
        <v>0</v>
      </c>
      <c r="AL11" s="24">
        <f t="shared" si="16"/>
        <v>0</v>
      </c>
      <c r="AM11" s="24">
        <f t="shared" si="17"/>
        <v>0</v>
      </c>
      <c r="AN11" s="24">
        <f t="shared" si="18"/>
        <v>0</v>
      </c>
      <c r="AO11" s="24">
        <f t="shared" si="19"/>
        <v>0</v>
      </c>
    </row>
    <row r="12" spans="1:41" x14ac:dyDescent="0.25">
      <c r="A12" s="2">
        <v>9</v>
      </c>
      <c r="B12" s="1" t="str">
        <f>IF(ISBLANK(PRINCIPAL!B12)," ",PRINCIPAL!B12)</f>
        <v xml:space="preserve"> </v>
      </c>
      <c r="C12" s="14">
        <f t="shared" si="1"/>
        <v>0</v>
      </c>
      <c r="D12" s="12">
        <f t="shared" si="2"/>
        <v>0</v>
      </c>
      <c r="E12" s="10"/>
      <c r="F12" s="12">
        <f t="shared" si="0"/>
        <v>0</v>
      </c>
      <c r="G12" s="10"/>
      <c r="H12" s="12">
        <f t="shared" si="0"/>
        <v>0</v>
      </c>
      <c r="I12" s="10"/>
      <c r="J12" s="12">
        <f t="shared" si="0"/>
        <v>0</v>
      </c>
      <c r="K12" s="10"/>
      <c r="L12" s="12">
        <f t="shared" si="0"/>
        <v>0</v>
      </c>
      <c r="M12" s="10"/>
      <c r="N12" s="12">
        <f t="shared" si="3"/>
        <v>0</v>
      </c>
      <c r="O12" s="10"/>
      <c r="P12" s="12"/>
      <c r="R12" s="12"/>
      <c r="Z12" s="24">
        <f t="shared" si="4"/>
        <v>0</v>
      </c>
      <c r="AA12" s="24">
        <f t="shared" si="5"/>
        <v>0</v>
      </c>
      <c r="AB12" s="24">
        <f t="shared" si="6"/>
        <v>0</v>
      </c>
      <c r="AC12" s="24">
        <f t="shared" si="7"/>
        <v>0</v>
      </c>
      <c r="AD12" s="24">
        <f t="shared" si="8"/>
        <v>0</v>
      </c>
      <c r="AE12" s="24">
        <f t="shared" si="9"/>
        <v>0</v>
      </c>
      <c r="AF12" s="24">
        <f t="shared" si="10"/>
        <v>0</v>
      </c>
      <c r="AG12" s="24">
        <f t="shared" si="11"/>
        <v>0</v>
      </c>
      <c r="AH12" s="24">
        <f t="shared" si="12"/>
        <v>0</v>
      </c>
      <c r="AI12" s="24">
        <f t="shared" si="13"/>
        <v>0</v>
      </c>
      <c r="AJ12" s="24">
        <f t="shared" si="14"/>
        <v>0</v>
      </c>
      <c r="AK12" s="24">
        <f t="shared" si="15"/>
        <v>0</v>
      </c>
      <c r="AL12" s="24">
        <f t="shared" si="16"/>
        <v>0</v>
      </c>
      <c r="AM12" s="24">
        <f t="shared" si="17"/>
        <v>0</v>
      </c>
      <c r="AN12" s="24">
        <f t="shared" si="18"/>
        <v>0</v>
      </c>
      <c r="AO12" s="24">
        <f t="shared" si="19"/>
        <v>0</v>
      </c>
    </row>
    <row r="13" spans="1:41" x14ac:dyDescent="0.25">
      <c r="A13" s="2">
        <v>10</v>
      </c>
      <c r="B13" s="2" t="str">
        <f>IF(ISBLANK(PRINCIPAL!B13)," ",PRINCIPAL!B13)</f>
        <v xml:space="preserve"> </v>
      </c>
      <c r="C13" s="14">
        <f t="shared" si="1"/>
        <v>0</v>
      </c>
      <c r="D13" s="12">
        <f t="shared" si="2"/>
        <v>0</v>
      </c>
      <c r="E13" s="9"/>
      <c r="F13" s="12">
        <f t="shared" si="0"/>
        <v>0</v>
      </c>
      <c r="G13" s="9"/>
      <c r="H13" s="12">
        <f t="shared" si="0"/>
        <v>0</v>
      </c>
      <c r="I13" s="9"/>
      <c r="J13" s="12">
        <f t="shared" si="0"/>
        <v>0</v>
      </c>
      <c r="K13" s="9"/>
      <c r="L13" s="12">
        <f t="shared" si="0"/>
        <v>0</v>
      </c>
      <c r="M13" s="9"/>
      <c r="N13" s="12">
        <f t="shared" si="3"/>
        <v>0</v>
      </c>
      <c r="O13" s="9"/>
      <c r="P13" s="12"/>
      <c r="R13" s="12"/>
      <c r="Z13" s="24">
        <f t="shared" si="4"/>
        <v>0</v>
      </c>
      <c r="AA13" s="24">
        <f t="shared" si="5"/>
        <v>0</v>
      </c>
      <c r="AB13" s="24">
        <f t="shared" si="6"/>
        <v>0</v>
      </c>
      <c r="AC13" s="24">
        <f t="shared" si="7"/>
        <v>0</v>
      </c>
      <c r="AD13" s="24">
        <f t="shared" si="8"/>
        <v>0</v>
      </c>
      <c r="AE13" s="24">
        <f t="shared" si="9"/>
        <v>0</v>
      </c>
      <c r="AF13" s="24">
        <f t="shared" si="10"/>
        <v>0</v>
      </c>
      <c r="AG13" s="24">
        <f t="shared" si="11"/>
        <v>0</v>
      </c>
      <c r="AH13" s="24">
        <f t="shared" si="12"/>
        <v>0</v>
      </c>
      <c r="AI13" s="24">
        <f t="shared" si="13"/>
        <v>0</v>
      </c>
      <c r="AJ13" s="24">
        <f t="shared" si="14"/>
        <v>0</v>
      </c>
      <c r="AK13" s="24">
        <f t="shared" si="15"/>
        <v>0</v>
      </c>
      <c r="AL13" s="24">
        <f t="shared" si="16"/>
        <v>0</v>
      </c>
      <c r="AM13" s="24">
        <f t="shared" si="17"/>
        <v>0</v>
      </c>
      <c r="AN13" s="24">
        <f t="shared" si="18"/>
        <v>0</v>
      </c>
      <c r="AO13" s="24">
        <f t="shared" si="19"/>
        <v>0</v>
      </c>
    </row>
    <row r="14" spans="1:41" x14ac:dyDescent="0.25">
      <c r="A14" s="2">
        <v>11</v>
      </c>
      <c r="B14" s="1" t="str">
        <f>IF(ISBLANK(PRINCIPAL!B14)," ",PRINCIPAL!B14)</f>
        <v xml:space="preserve"> </v>
      </c>
      <c r="C14" s="14">
        <f t="shared" si="1"/>
        <v>0</v>
      </c>
      <c r="D14" s="12">
        <f t="shared" si="2"/>
        <v>0</v>
      </c>
      <c r="E14" s="10"/>
      <c r="F14" s="12">
        <f t="shared" si="0"/>
        <v>0</v>
      </c>
      <c r="G14" s="10"/>
      <c r="H14" s="12">
        <f t="shared" si="0"/>
        <v>0</v>
      </c>
      <c r="I14" s="10"/>
      <c r="J14" s="12">
        <f t="shared" si="0"/>
        <v>0</v>
      </c>
      <c r="K14" s="10"/>
      <c r="L14" s="12">
        <f t="shared" si="0"/>
        <v>0</v>
      </c>
      <c r="M14" s="10"/>
      <c r="N14" s="12">
        <f t="shared" si="3"/>
        <v>0</v>
      </c>
      <c r="O14" s="10"/>
      <c r="P14" s="12"/>
      <c r="R14" s="12"/>
      <c r="Z14" s="24">
        <f t="shared" si="4"/>
        <v>0</v>
      </c>
      <c r="AA14" s="24">
        <f t="shared" si="5"/>
        <v>0</v>
      </c>
      <c r="AB14" s="24">
        <f t="shared" si="6"/>
        <v>0</v>
      </c>
      <c r="AC14" s="24">
        <f t="shared" si="7"/>
        <v>0</v>
      </c>
      <c r="AD14" s="24">
        <f t="shared" si="8"/>
        <v>0</v>
      </c>
      <c r="AE14" s="24">
        <f t="shared" si="9"/>
        <v>0</v>
      </c>
      <c r="AF14" s="24">
        <f t="shared" si="10"/>
        <v>0</v>
      </c>
      <c r="AG14" s="24">
        <f t="shared" si="11"/>
        <v>0</v>
      </c>
      <c r="AH14" s="24">
        <f t="shared" si="12"/>
        <v>0</v>
      </c>
      <c r="AI14" s="24">
        <f t="shared" si="13"/>
        <v>0</v>
      </c>
      <c r="AJ14" s="24">
        <f t="shared" si="14"/>
        <v>0</v>
      </c>
      <c r="AK14" s="24">
        <f t="shared" si="15"/>
        <v>0</v>
      </c>
      <c r="AL14" s="24">
        <f t="shared" si="16"/>
        <v>0</v>
      </c>
      <c r="AM14" s="24">
        <f t="shared" si="17"/>
        <v>0</v>
      </c>
      <c r="AN14" s="24">
        <f t="shared" si="18"/>
        <v>0</v>
      </c>
      <c r="AO14" s="24">
        <f t="shared" si="19"/>
        <v>0</v>
      </c>
    </row>
    <row r="15" spans="1:41" x14ac:dyDescent="0.25">
      <c r="A15" s="2">
        <v>12</v>
      </c>
      <c r="B15" s="2" t="str">
        <f>IF(ISBLANK(PRINCIPAL!B15)," ",PRINCIPAL!B15)</f>
        <v xml:space="preserve"> </v>
      </c>
      <c r="C15" s="14">
        <f t="shared" si="1"/>
        <v>0</v>
      </c>
      <c r="D15" s="12">
        <f t="shared" si="2"/>
        <v>0</v>
      </c>
      <c r="E15" s="9"/>
      <c r="F15" s="12">
        <f t="shared" si="0"/>
        <v>0</v>
      </c>
      <c r="G15" s="9"/>
      <c r="H15" s="12">
        <f t="shared" si="0"/>
        <v>0</v>
      </c>
      <c r="I15" s="9"/>
      <c r="J15" s="12">
        <f t="shared" si="0"/>
        <v>0</v>
      </c>
      <c r="K15" s="9"/>
      <c r="L15" s="12">
        <f t="shared" si="0"/>
        <v>0</v>
      </c>
      <c r="M15" s="9"/>
      <c r="N15" s="12">
        <f t="shared" si="3"/>
        <v>0</v>
      </c>
      <c r="O15" s="9"/>
      <c r="P15" s="12"/>
      <c r="R15" s="12"/>
      <c r="Z15" s="24">
        <f t="shared" si="4"/>
        <v>0</v>
      </c>
      <c r="AA15" s="24">
        <f t="shared" si="5"/>
        <v>0</v>
      </c>
      <c r="AB15" s="24">
        <f t="shared" si="6"/>
        <v>0</v>
      </c>
      <c r="AC15" s="24">
        <f t="shared" si="7"/>
        <v>0</v>
      </c>
      <c r="AD15" s="24">
        <f t="shared" si="8"/>
        <v>0</v>
      </c>
      <c r="AE15" s="24">
        <f t="shared" si="9"/>
        <v>0</v>
      </c>
      <c r="AF15" s="24">
        <f t="shared" si="10"/>
        <v>0</v>
      </c>
      <c r="AG15" s="24">
        <f t="shared" si="11"/>
        <v>0</v>
      </c>
      <c r="AH15" s="24">
        <f t="shared" si="12"/>
        <v>0</v>
      </c>
      <c r="AI15" s="24">
        <f t="shared" si="13"/>
        <v>0</v>
      </c>
      <c r="AJ15" s="24">
        <f t="shared" si="14"/>
        <v>0</v>
      </c>
      <c r="AK15" s="24">
        <f t="shared" si="15"/>
        <v>0</v>
      </c>
      <c r="AL15" s="24">
        <f t="shared" si="16"/>
        <v>0</v>
      </c>
      <c r="AM15" s="24">
        <f t="shared" si="17"/>
        <v>0</v>
      </c>
      <c r="AN15" s="24">
        <f t="shared" si="18"/>
        <v>0</v>
      </c>
      <c r="AO15" s="24">
        <f t="shared" si="19"/>
        <v>0</v>
      </c>
    </row>
    <row r="16" spans="1:41" x14ac:dyDescent="0.25">
      <c r="A16" s="2">
        <v>13</v>
      </c>
      <c r="B16" s="1" t="str">
        <f>IF(ISBLANK(PRINCIPAL!B16)," ",PRINCIPAL!B16)</f>
        <v xml:space="preserve"> </v>
      </c>
      <c r="C16" s="14">
        <f t="shared" si="1"/>
        <v>0</v>
      </c>
      <c r="D16" s="12">
        <f t="shared" si="2"/>
        <v>0</v>
      </c>
      <c r="E16" s="10"/>
      <c r="F16" s="12">
        <f t="shared" si="0"/>
        <v>0</v>
      </c>
      <c r="G16" s="10"/>
      <c r="H16" s="12">
        <f t="shared" si="0"/>
        <v>0</v>
      </c>
      <c r="I16" s="10"/>
      <c r="J16" s="12">
        <f t="shared" si="0"/>
        <v>0</v>
      </c>
      <c r="K16" s="10"/>
      <c r="L16" s="12">
        <f t="shared" si="0"/>
        <v>0</v>
      </c>
      <c r="M16" s="10"/>
      <c r="N16" s="12">
        <f t="shared" si="3"/>
        <v>0</v>
      </c>
      <c r="O16" s="10"/>
      <c r="P16" s="12"/>
      <c r="R16" s="12"/>
      <c r="Z16" s="24">
        <f t="shared" si="4"/>
        <v>0</v>
      </c>
      <c r="AA16" s="24">
        <f t="shared" si="5"/>
        <v>0</v>
      </c>
      <c r="AB16" s="24">
        <f t="shared" si="6"/>
        <v>0</v>
      </c>
      <c r="AC16" s="24">
        <f t="shared" si="7"/>
        <v>0</v>
      </c>
      <c r="AD16" s="24">
        <f t="shared" si="8"/>
        <v>0</v>
      </c>
      <c r="AE16" s="24">
        <f t="shared" si="9"/>
        <v>0</v>
      </c>
      <c r="AF16" s="24">
        <f t="shared" si="10"/>
        <v>0</v>
      </c>
      <c r="AG16" s="24">
        <f t="shared" si="11"/>
        <v>0</v>
      </c>
      <c r="AH16" s="24">
        <f t="shared" si="12"/>
        <v>0</v>
      </c>
      <c r="AI16" s="24">
        <f t="shared" si="13"/>
        <v>0</v>
      </c>
      <c r="AJ16" s="24">
        <f t="shared" si="14"/>
        <v>0</v>
      </c>
      <c r="AK16" s="24">
        <f t="shared" si="15"/>
        <v>0</v>
      </c>
      <c r="AL16" s="24">
        <f t="shared" si="16"/>
        <v>0</v>
      </c>
      <c r="AM16" s="24">
        <f t="shared" si="17"/>
        <v>0</v>
      </c>
      <c r="AN16" s="24">
        <f t="shared" si="18"/>
        <v>0</v>
      </c>
      <c r="AO16" s="24">
        <f t="shared" si="19"/>
        <v>0</v>
      </c>
    </row>
    <row r="17" spans="1:41" x14ac:dyDescent="0.25">
      <c r="A17" s="2">
        <v>14</v>
      </c>
      <c r="B17" s="2" t="str">
        <f>IF(ISBLANK(PRINCIPAL!B17)," ",PRINCIPAL!B17)</f>
        <v xml:space="preserve"> </v>
      </c>
      <c r="C17" s="14">
        <f t="shared" si="1"/>
        <v>0</v>
      </c>
      <c r="D17" s="12">
        <f t="shared" si="2"/>
        <v>0</v>
      </c>
      <c r="E17" s="9"/>
      <c r="F17" s="12">
        <f t="shared" si="0"/>
        <v>0</v>
      </c>
      <c r="G17" s="9"/>
      <c r="H17" s="12">
        <f t="shared" si="0"/>
        <v>0</v>
      </c>
      <c r="I17" s="9"/>
      <c r="J17" s="12">
        <f t="shared" si="0"/>
        <v>0</v>
      </c>
      <c r="K17" s="9"/>
      <c r="L17" s="12">
        <f t="shared" si="0"/>
        <v>0</v>
      </c>
      <c r="M17" s="9"/>
      <c r="N17" s="12">
        <f t="shared" si="3"/>
        <v>0</v>
      </c>
      <c r="O17" s="9"/>
      <c r="P17" s="12"/>
      <c r="R17" s="12"/>
      <c r="Z17" s="24">
        <f t="shared" si="4"/>
        <v>0</v>
      </c>
      <c r="AA17" s="24">
        <f t="shared" si="5"/>
        <v>0</v>
      </c>
      <c r="AB17" s="24">
        <f t="shared" si="6"/>
        <v>0</v>
      </c>
      <c r="AC17" s="24">
        <f t="shared" si="7"/>
        <v>0</v>
      </c>
      <c r="AD17" s="24">
        <f t="shared" si="8"/>
        <v>0</v>
      </c>
      <c r="AE17" s="24">
        <f t="shared" si="9"/>
        <v>0</v>
      </c>
      <c r="AF17" s="24">
        <f t="shared" si="10"/>
        <v>0</v>
      </c>
      <c r="AG17" s="24">
        <f t="shared" si="11"/>
        <v>0</v>
      </c>
      <c r="AH17" s="24">
        <f t="shared" si="12"/>
        <v>0</v>
      </c>
      <c r="AI17" s="24">
        <f t="shared" si="13"/>
        <v>0</v>
      </c>
      <c r="AJ17" s="24">
        <f t="shared" si="14"/>
        <v>0</v>
      </c>
      <c r="AK17" s="24">
        <f t="shared" si="15"/>
        <v>0</v>
      </c>
      <c r="AL17" s="24">
        <f t="shared" si="16"/>
        <v>0</v>
      </c>
      <c r="AM17" s="24">
        <f t="shared" si="17"/>
        <v>0</v>
      </c>
      <c r="AN17" s="24">
        <f t="shared" si="18"/>
        <v>0</v>
      </c>
      <c r="AO17" s="24">
        <f t="shared" si="19"/>
        <v>0</v>
      </c>
    </row>
    <row r="18" spans="1:41" x14ac:dyDescent="0.25">
      <c r="A18" s="2">
        <v>15</v>
      </c>
      <c r="B18" s="1" t="str">
        <f>IF(ISBLANK(PRINCIPAL!B18)," ",PRINCIPAL!B18)</f>
        <v xml:space="preserve"> </v>
      </c>
      <c r="C18" s="14">
        <f t="shared" si="1"/>
        <v>0</v>
      </c>
      <c r="D18" s="12">
        <f t="shared" si="2"/>
        <v>0</v>
      </c>
      <c r="E18" s="10"/>
      <c r="F18" s="12">
        <f t="shared" si="0"/>
        <v>0</v>
      </c>
      <c r="G18" s="10"/>
      <c r="H18" s="12">
        <f t="shared" si="0"/>
        <v>0</v>
      </c>
      <c r="I18" s="10"/>
      <c r="J18" s="12">
        <f t="shared" si="0"/>
        <v>0</v>
      </c>
      <c r="K18" s="10"/>
      <c r="L18" s="12">
        <f t="shared" si="0"/>
        <v>0</v>
      </c>
      <c r="M18" s="10"/>
      <c r="N18" s="12">
        <f t="shared" si="3"/>
        <v>0</v>
      </c>
      <c r="O18" s="10"/>
      <c r="P18" s="12"/>
      <c r="R18" s="12"/>
      <c r="Z18" s="24">
        <f t="shared" si="4"/>
        <v>0</v>
      </c>
      <c r="AA18" s="24">
        <f t="shared" si="5"/>
        <v>0</v>
      </c>
      <c r="AB18" s="24">
        <f t="shared" si="6"/>
        <v>0</v>
      </c>
      <c r="AC18" s="24">
        <f t="shared" si="7"/>
        <v>0</v>
      </c>
      <c r="AD18" s="24">
        <f t="shared" si="8"/>
        <v>0</v>
      </c>
      <c r="AE18" s="24">
        <f t="shared" si="9"/>
        <v>0</v>
      </c>
      <c r="AF18" s="24">
        <f t="shared" si="10"/>
        <v>0</v>
      </c>
      <c r="AG18" s="24">
        <f t="shared" si="11"/>
        <v>0</v>
      </c>
      <c r="AH18" s="24">
        <f t="shared" si="12"/>
        <v>0</v>
      </c>
      <c r="AI18" s="24">
        <f t="shared" si="13"/>
        <v>0</v>
      </c>
      <c r="AJ18" s="24">
        <f t="shared" si="14"/>
        <v>0</v>
      </c>
      <c r="AK18" s="24">
        <f t="shared" si="15"/>
        <v>0</v>
      </c>
      <c r="AL18" s="24">
        <f t="shared" si="16"/>
        <v>0</v>
      </c>
      <c r="AM18" s="24">
        <f t="shared" si="17"/>
        <v>0</v>
      </c>
      <c r="AN18" s="24">
        <f t="shared" si="18"/>
        <v>0</v>
      </c>
      <c r="AO18" s="24">
        <f t="shared" si="19"/>
        <v>0</v>
      </c>
    </row>
    <row r="19" spans="1:41" x14ac:dyDescent="0.25">
      <c r="A19" s="2">
        <v>16</v>
      </c>
      <c r="B19" s="2" t="str">
        <f>IF(ISBLANK(PRINCIPAL!B19)," ",PRINCIPAL!B19)</f>
        <v xml:space="preserve"> </v>
      </c>
      <c r="C19" s="14">
        <f t="shared" si="1"/>
        <v>0</v>
      </c>
      <c r="D19" s="12">
        <f t="shared" si="2"/>
        <v>0</v>
      </c>
      <c r="E19" s="9"/>
      <c r="F19" s="12">
        <f t="shared" si="0"/>
        <v>0</v>
      </c>
      <c r="G19" s="9"/>
      <c r="H19" s="12">
        <f t="shared" si="0"/>
        <v>0</v>
      </c>
      <c r="I19" s="9"/>
      <c r="J19" s="12">
        <f t="shared" si="0"/>
        <v>0</v>
      </c>
      <c r="K19" s="9"/>
      <c r="L19" s="12">
        <f t="shared" si="0"/>
        <v>0</v>
      </c>
      <c r="M19" s="9"/>
      <c r="N19" s="12">
        <f t="shared" si="3"/>
        <v>0</v>
      </c>
      <c r="O19" s="9"/>
      <c r="P19" s="12"/>
      <c r="R19" s="12"/>
      <c r="Z19" s="24">
        <f t="shared" si="4"/>
        <v>0</v>
      </c>
      <c r="AA19" s="24">
        <f t="shared" si="5"/>
        <v>0</v>
      </c>
      <c r="AB19" s="24">
        <f t="shared" si="6"/>
        <v>0</v>
      </c>
      <c r="AC19" s="24">
        <f t="shared" si="7"/>
        <v>0</v>
      </c>
      <c r="AD19" s="24">
        <f t="shared" si="8"/>
        <v>0</v>
      </c>
      <c r="AE19" s="24">
        <f t="shared" si="9"/>
        <v>0</v>
      </c>
      <c r="AF19" s="24">
        <f t="shared" si="10"/>
        <v>0</v>
      </c>
      <c r="AG19" s="24">
        <f t="shared" si="11"/>
        <v>0</v>
      </c>
      <c r="AH19" s="24">
        <f t="shared" si="12"/>
        <v>0</v>
      </c>
      <c r="AI19" s="24">
        <f t="shared" si="13"/>
        <v>0</v>
      </c>
      <c r="AJ19" s="24">
        <f t="shared" si="14"/>
        <v>0</v>
      </c>
      <c r="AK19" s="24">
        <f t="shared" si="15"/>
        <v>0</v>
      </c>
      <c r="AL19" s="24">
        <f t="shared" si="16"/>
        <v>0</v>
      </c>
      <c r="AM19" s="24">
        <f t="shared" si="17"/>
        <v>0</v>
      </c>
      <c r="AN19" s="24">
        <f t="shared" si="18"/>
        <v>0</v>
      </c>
      <c r="AO19" s="24">
        <f t="shared" si="19"/>
        <v>0</v>
      </c>
    </row>
    <row r="20" spans="1:41" x14ac:dyDescent="0.25">
      <c r="A20" s="2">
        <v>17</v>
      </c>
      <c r="B20" s="1" t="str">
        <f>IF(ISBLANK(PRINCIPAL!B20)," ",PRINCIPAL!B20)</f>
        <v xml:space="preserve"> </v>
      </c>
      <c r="C20" s="14">
        <f t="shared" si="1"/>
        <v>0</v>
      </c>
      <c r="D20" s="12">
        <f t="shared" si="2"/>
        <v>0</v>
      </c>
      <c r="E20" s="10"/>
      <c r="F20" s="12">
        <f t="shared" ref="F20:F43" si="20">IF(ISBLANK(G20),0,1)</f>
        <v>0</v>
      </c>
      <c r="G20" s="10"/>
      <c r="H20" s="12">
        <f t="shared" ref="H20:H43" si="21">IF(ISBLANK(I20),0,1)</f>
        <v>0</v>
      </c>
      <c r="I20" s="10"/>
      <c r="J20" s="12">
        <f t="shared" ref="J20:J43" si="22">IF(ISBLANK(K20),0,1)</f>
        <v>0</v>
      </c>
      <c r="K20" s="10"/>
      <c r="L20" s="12">
        <f t="shared" ref="L20:L43" si="23">IF(ISBLANK(M20),0,1)</f>
        <v>0</v>
      </c>
      <c r="M20" s="10"/>
      <c r="N20" s="12">
        <f t="shared" si="3"/>
        <v>0</v>
      </c>
      <c r="O20" s="10"/>
      <c r="P20" s="12"/>
      <c r="R20" s="12"/>
      <c r="Z20" s="24">
        <f t="shared" si="4"/>
        <v>0</v>
      </c>
      <c r="AA20" s="24">
        <f t="shared" si="5"/>
        <v>0</v>
      </c>
      <c r="AB20" s="24">
        <f t="shared" si="6"/>
        <v>0</v>
      </c>
      <c r="AC20" s="24">
        <f t="shared" si="7"/>
        <v>0</v>
      </c>
      <c r="AD20" s="24">
        <f t="shared" si="8"/>
        <v>0</v>
      </c>
      <c r="AE20" s="24">
        <f t="shared" si="9"/>
        <v>0</v>
      </c>
      <c r="AF20" s="24">
        <f t="shared" si="10"/>
        <v>0</v>
      </c>
      <c r="AG20" s="24">
        <f t="shared" si="11"/>
        <v>0</v>
      </c>
      <c r="AH20" s="24">
        <f t="shared" si="12"/>
        <v>0</v>
      </c>
      <c r="AI20" s="24">
        <f t="shared" si="13"/>
        <v>0</v>
      </c>
      <c r="AJ20" s="24">
        <f t="shared" si="14"/>
        <v>0</v>
      </c>
      <c r="AK20" s="24">
        <f t="shared" si="15"/>
        <v>0</v>
      </c>
      <c r="AL20" s="24">
        <f t="shared" si="16"/>
        <v>0</v>
      </c>
      <c r="AM20" s="24">
        <f t="shared" si="17"/>
        <v>0</v>
      </c>
      <c r="AN20" s="24">
        <f t="shared" si="18"/>
        <v>0</v>
      </c>
      <c r="AO20" s="24">
        <f t="shared" si="19"/>
        <v>0</v>
      </c>
    </row>
    <row r="21" spans="1:41" x14ac:dyDescent="0.25">
      <c r="A21" s="2">
        <v>18</v>
      </c>
      <c r="B21" s="2" t="str">
        <f>IF(ISBLANK(PRINCIPAL!B21)," ",PRINCIPAL!B21)</f>
        <v xml:space="preserve"> </v>
      </c>
      <c r="C21" s="14">
        <f t="shared" si="1"/>
        <v>0</v>
      </c>
      <c r="D21" s="12">
        <f t="shared" si="2"/>
        <v>0</v>
      </c>
      <c r="E21" s="9"/>
      <c r="F21" s="12">
        <f t="shared" si="20"/>
        <v>0</v>
      </c>
      <c r="G21" s="9"/>
      <c r="H21" s="12">
        <f t="shared" si="21"/>
        <v>0</v>
      </c>
      <c r="I21" s="9"/>
      <c r="J21" s="12">
        <f t="shared" si="22"/>
        <v>0</v>
      </c>
      <c r="K21" s="9"/>
      <c r="L21" s="12">
        <f t="shared" si="23"/>
        <v>0</v>
      </c>
      <c r="M21" s="9"/>
      <c r="N21" s="12">
        <f t="shared" si="3"/>
        <v>0</v>
      </c>
      <c r="O21" s="9"/>
      <c r="P21" s="12"/>
      <c r="R21" s="12"/>
      <c r="Z21" s="24">
        <f t="shared" si="4"/>
        <v>0</v>
      </c>
      <c r="AA21" s="24">
        <f t="shared" si="5"/>
        <v>0</v>
      </c>
      <c r="AB21" s="24">
        <f t="shared" si="6"/>
        <v>0</v>
      </c>
      <c r="AC21" s="24">
        <f t="shared" si="7"/>
        <v>0</v>
      </c>
      <c r="AD21" s="24">
        <f t="shared" si="8"/>
        <v>0</v>
      </c>
      <c r="AE21" s="24">
        <f t="shared" si="9"/>
        <v>0</v>
      </c>
      <c r="AF21" s="24">
        <f t="shared" si="10"/>
        <v>0</v>
      </c>
      <c r="AG21" s="24">
        <f t="shared" si="11"/>
        <v>0</v>
      </c>
      <c r="AH21" s="24">
        <f t="shared" si="12"/>
        <v>0</v>
      </c>
      <c r="AI21" s="24">
        <f t="shared" si="13"/>
        <v>0</v>
      </c>
      <c r="AJ21" s="24">
        <f t="shared" si="14"/>
        <v>0</v>
      </c>
      <c r="AK21" s="24">
        <f t="shared" si="15"/>
        <v>0</v>
      </c>
      <c r="AL21" s="24">
        <f t="shared" si="16"/>
        <v>0</v>
      </c>
      <c r="AM21" s="24">
        <f t="shared" si="17"/>
        <v>0</v>
      </c>
      <c r="AN21" s="24">
        <f t="shared" si="18"/>
        <v>0</v>
      </c>
      <c r="AO21" s="24">
        <f t="shared" si="19"/>
        <v>0</v>
      </c>
    </row>
    <row r="22" spans="1:41" x14ac:dyDescent="0.25">
      <c r="A22" s="2">
        <v>19</v>
      </c>
      <c r="B22" s="1" t="str">
        <f>IF(ISBLANK(PRINCIPAL!B22)," ",PRINCIPAL!B22)</f>
        <v xml:space="preserve"> </v>
      </c>
      <c r="C22" s="14">
        <f t="shared" si="1"/>
        <v>0</v>
      </c>
      <c r="D22" s="12">
        <f t="shared" si="2"/>
        <v>0</v>
      </c>
      <c r="E22" s="10"/>
      <c r="F22" s="12">
        <f t="shared" si="20"/>
        <v>0</v>
      </c>
      <c r="G22" s="10"/>
      <c r="H22" s="12">
        <f t="shared" si="21"/>
        <v>0</v>
      </c>
      <c r="I22" s="10"/>
      <c r="J22" s="12">
        <f t="shared" si="22"/>
        <v>0</v>
      </c>
      <c r="K22" s="10"/>
      <c r="L22" s="12">
        <f t="shared" si="23"/>
        <v>0</v>
      </c>
      <c r="M22" s="10"/>
      <c r="N22" s="12">
        <f t="shared" si="3"/>
        <v>0</v>
      </c>
      <c r="O22" s="10"/>
      <c r="P22" s="12"/>
      <c r="R22" s="12"/>
      <c r="Z22" s="24">
        <f t="shared" si="4"/>
        <v>0</v>
      </c>
      <c r="AA22" s="24">
        <f t="shared" si="5"/>
        <v>0</v>
      </c>
      <c r="AB22" s="24">
        <f t="shared" si="6"/>
        <v>0</v>
      </c>
      <c r="AC22" s="24">
        <f t="shared" si="7"/>
        <v>0</v>
      </c>
      <c r="AD22" s="24">
        <f t="shared" si="8"/>
        <v>0</v>
      </c>
      <c r="AE22" s="24">
        <f t="shared" si="9"/>
        <v>0</v>
      </c>
      <c r="AF22" s="24">
        <f t="shared" si="10"/>
        <v>0</v>
      </c>
      <c r="AG22" s="24">
        <f t="shared" si="11"/>
        <v>0</v>
      </c>
      <c r="AH22" s="24">
        <f t="shared" si="12"/>
        <v>0</v>
      </c>
      <c r="AI22" s="24">
        <f t="shared" si="13"/>
        <v>0</v>
      </c>
      <c r="AJ22" s="24">
        <f t="shared" si="14"/>
        <v>0</v>
      </c>
      <c r="AK22" s="24">
        <f t="shared" si="15"/>
        <v>0</v>
      </c>
      <c r="AL22" s="24">
        <f t="shared" si="16"/>
        <v>0</v>
      </c>
      <c r="AM22" s="24">
        <f t="shared" si="17"/>
        <v>0</v>
      </c>
      <c r="AN22" s="24">
        <f t="shared" si="18"/>
        <v>0</v>
      </c>
      <c r="AO22" s="24">
        <f t="shared" si="19"/>
        <v>0</v>
      </c>
    </row>
    <row r="23" spans="1:41" x14ac:dyDescent="0.25">
      <c r="A23" s="2">
        <v>20</v>
      </c>
      <c r="B23" s="2" t="str">
        <f>IF(ISBLANK(PRINCIPAL!B23)," ",PRINCIPAL!B23)</f>
        <v xml:space="preserve"> </v>
      </c>
      <c r="C23" s="14">
        <f t="shared" si="1"/>
        <v>0</v>
      </c>
      <c r="D23" s="12">
        <f t="shared" si="2"/>
        <v>0</v>
      </c>
      <c r="E23" s="9"/>
      <c r="F23" s="12">
        <f t="shared" si="20"/>
        <v>0</v>
      </c>
      <c r="G23" s="9"/>
      <c r="H23" s="12">
        <f t="shared" si="21"/>
        <v>0</v>
      </c>
      <c r="I23" s="9"/>
      <c r="J23" s="12">
        <f t="shared" si="22"/>
        <v>0</v>
      </c>
      <c r="K23" s="9"/>
      <c r="L23" s="12">
        <f t="shared" si="23"/>
        <v>0</v>
      </c>
      <c r="M23" s="9"/>
      <c r="N23" s="12">
        <f t="shared" si="3"/>
        <v>0</v>
      </c>
      <c r="O23" s="9"/>
      <c r="P23" s="12"/>
      <c r="R23" s="12"/>
      <c r="Z23" s="24">
        <f t="shared" si="4"/>
        <v>0</v>
      </c>
      <c r="AA23" s="24">
        <f t="shared" si="5"/>
        <v>0</v>
      </c>
      <c r="AB23" s="24">
        <f t="shared" si="6"/>
        <v>0</v>
      </c>
      <c r="AC23" s="24">
        <f t="shared" si="7"/>
        <v>0</v>
      </c>
      <c r="AD23" s="24">
        <f t="shared" si="8"/>
        <v>0</v>
      </c>
      <c r="AE23" s="24">
        <f t="shared" si="9"/>
        <v>0</v>
      </c>
      <c r="AF23" s="24">
        <f t="shared" si="10"/>
        <v>0</v>
      </c>
      <c r="AG23" s="24">
        <f t="shared" si="11"/>
        <v>0</v>
      </c>
      <c r="AH23" s="24">
        <f t="shared" si="12"/>
        <v>0</v>
      </c>
      <c r="AI23" s="24">
        <f t="shared" si="13"/>
        <v>0</v>
      </c>
      <c r="AJ23" s="24">
        <f t="shared" si="14"/>
        <v>0</v>
      </c>
      <c r="AK23" s="24">
        <f t="shared" si="15"/>
        <v>0</v>
      </c>
      <c r="AL23" s="24">
        <f t="shared" si="16"/>
        <v>0</v>
      </c>
      <c r="AM23" s="24">
        <f t="shared" si="17"/>
        <v>0</v>
      </c>
      <c r="AN23" s="24">
        <f t="shared" si="18"/>
        <v>0</v>
      </c>
      <c r="AO23" s="24">
        <f t="shared" si="19"/>
        <v>0</v>
      </c>
    </row>
    <row r="24" spans="1:41" x14ac:dyDescent="0.25">
      <c r="A24" s="2">
        <v>21</v>
      </c>
      <c r="B24" s="1" t="str">
        <f>IF(ISBLANK(PRINCIPAL!B24)," ",PRINCIPAL!B24)</f>
        <v xml:space="preserve"> </v>
      </c>
      <c r="C24" s="14">
        <f t="shared" si="1"/>
        <v>0</v>
      </c>
      <c r="D24" s="12">
        <f t="shared" si="2"/>
        <v>0</v>
      </c>
      <c r="E24" s="10"/>
      <c r="F24" s="12">
        <f t="shared" si="20"/>
        <v>0</v>
      </c>
      <c r="G24" s="10"/>
      <c r="H24" s="12">
        <f t="shared" si="21"/>
        <v>0</v>
      </c>
      <c r="I24" s="10"/>
      <c r="J24" s="12">
        <f t="shared" si="22"/>
        <v>0</v>
      </c>
      <c r="K24" s="10"/>
      <c r="L24" s="12">
        <f t="shared" si="23"/>
        <v>0</v>
      </c>
      <c r="M24" s="10"/>
      <c r="N24" s="12">
        <f t="shared" si="3"/>
        <v>0</v>
      </c>
      <c r="O24" s="10"/>
      <c r="P24" s="12"/>
      <c r="R24" s="12"/>
      <c r="Z24" s="24">
        <f t="shared" si="4"/>
        <v>0</v>
      </c>
      <c r="AA24" s="24">
        <f t="shared" si="5"/>
        <v>0</v>
      </c>
      <c r="AB24" s="24">
        <f t="shared" si="6"/>
        <v>0</v>
      </c>
      <c r="AC24" s="24">
        <f t="shared" si="7"/>
        <v>0</v>
      </c>
      <c r="AD24" s="24">
        <f t="shared" si="8"/>
        <v>0</v>
      </c>
      <c r="AE24" s="24">
        <f t="shared" si="9"/>
        <v>0</v>
      </c>
      <c r="AF24" s="24">
        <f t="shared" si="10"/>
        <v>0</v>
      </c>
      <c r="AG24" s="24">
        <f t="shared" si="11"/>
        <v>0</v>
      </c>
      <c r="AH24" s="24">
        <f t="shared" si="12"/>
        <v>0</v>
      </c>
      <c r="AI24" s="24">
        <f t="shared" si="13"/>
        <v>0</v>
      </c>
      <c r="AJ24" s="24">
        <f t="shared" si="14"/>
        <v>0</v>
      </c>
      <c r="AK24" s="24">
        <f t="shared" si="15"/>
        <v>0</v>
      </c>
      <c r="AL24" s="24">
        <f t="shared" si="16"/>
        <v>0</v>
      </c>
      <c r="AM24" s="24">
        <f t="shared" si="17"/>
        <v>0</v>
      </c>
      <c r="AN24" s="24">
        <f t="shared" si="18"/>
        <v>0</v>
      </c>
      <c r="AO24" s="24">
        <f t="shared" si="19"/>
        <v>0</v>
      </c>
    </row>
    <row r="25" spans="1:41" x14ac:dyDescent="0.25">
      <c r="A25" s="2">
        <v>22</v>
      </c>
      <c r="B25" s="2" t="str">
        <f>IF(ISBLANK(PRINCIPAL!B25)," ",PRINCIPAL!B25)</f>
        <v xml:space="preserve"> </v>
      </c>
      <c r="C25" s="14">
        <f t="shared" si="1"/>
        <v>0</v>
      </c>
      <c r="D25" s="12">
        <f t="shared" si="2"/>
        <v>0</v>
      </c>
      <c r="E25" s="9"/>
      <c r="F25" s="12">
        <f t="shared" si="20"/>
        <v>0</v>
      </c>
      <c r="G25" s="9"/>
      <c r="H25" s="12">
        <f t="shared" si="21"/>
        <v>0</v>
      </c>
      <c r="I25" s="9"/>
      <c r="J25" s="12">
        <f t="shared" si="22"/>
        <v>0</v>
      </c>
      <c r="K25" s="9"/>
      <c r="L25" s="12">
        <f t="shared" si="23"/>
        <v>0</v>
      </c>
      <c r="M25" s="9"/>
      <c r="N25" s="12">
        <f t="shared" si="3"/>
        <v>0</v>
      </c>
      <c r="O25" s="9"/>
      <c r="P25" s="12"/>
      <c r="R25" s="12"/>
      <c r="Z25" s="24">
        <f t="shared" si="4"/>
        <v>0</v>
      </c>
      <c r="AA25" s="24">
        <f t="shared" si="5"/>
        <v>0</v>
      </c>
      <c r="AB25" s="24">
        <f t="shared" si="6"/>
        <v>0</v>
      </c>
      <c r="AC25" s="24">
        <f t="shared" si="7"/>
        <v>0</v>
      </c>
      <c r="AD25" s="24">
        <f t="shared" si="8"/>
        <v>0</v>
      </c>
      <c r="AE25" s="24">
        <f t="shared" si="9"/>
        <v>0</v>
      </c>
      <c r="AF25" s="24">
        <f t="shared" si="10"/>
        <v>0</v>
      </c>
      <c r="AG25" s="24">
        <f t="shared" si="11"/>
        <v>0</v>
      </c>
      <c r="AH25" s="24">
        <f t="shared" si="12"/>
        <v>0</v>
      </c>
      <c r="AI25" s="24">
        <f t="shared" si="13"/>
        <v>0</v>
      </c>
      <c r="AJ25" s="24">
        <f t="shared" si="14"/>
        <v>0</v>
      </c>
      <c r="AK25" s="24">
        <f t="shared" si="15"/>
        <v>0</v>
      </c>
      <c r="AL25" s="24">
        <f t="shared" si="16"/>
        <v>0</v>
      </c>
      <c r="AM25" s="24">
        <f t="shared" si="17"/>
        <v>0</v>
      </c>
      <c r="AN25" s="24">
        <f t="shared" si="18"/>
        <v>0</v>
      </c>
      <c r="AO25" s="24">
        <f t="shared" si="19"/>
        <v>0</v>
      </c>
    </row>
    <row r="26" spans="1:41" x14ac:dyDescent="0.25">
      <c r="A26" s="2">
        <v>23</v>
      </c>
      <c r="B26" s="1" t="str">
        <f>IF(ISBLANK(PRINCIPAL!B26)," ",PRINCIPAL!B26)</f>
        <v xml:space="preserve"> </v>
      </c>
      <c r="C26" s="14">
        <f t="shared" si="1"/>
        <v>0</v>
      </c>
      <c r="D26" s="12">
        <f t="shared" si="2"/>
        <v>0</v>
      </c>
      <c r="E26" s="10"/>
      <c r="F26" s="12">
        <f t="shared" si="20"/>
        <v>0</v>
      </c>
      <c r="G26" s="10"/>
      <c r="H26" s="12">
        <f t="shared" si="21"/>
        <v>0</v>
      </c>
      <c r="I26" s="10"/>
      <c r="J26" s="12">
        <f t="shared" si="22"/>
        <v>0</v>
      </c>
      <c r="K26" s="10"/>
      <c r="L26" s="12">
        <f t="shared" si="23"/>
        <v>0</v>
      </c>
      <c r="M26" s="10"/>
      <c r="N26" s="12">
        <f t="shared" si="3"/>
        <v>0</v>
      </c>
      <c r="O26" s="10"/>
      <c r="P26" s="12"/>
      <c r="R26" s="12"/>
      <c r="Z26" s="24">
        <f t="shared" si="4"/>
        <v>0</v>
      </c>
      <c r="AA26" s="24">
        <f t="shared" si="5"/>
        <v>0</v>
      </c>
      <c r="AB26" s="24">
        <f t="shared" si="6"/>
        <v>0</v>
      </c>
      <c r="AC26" s="24">
        <f t="shared" si="7"/>
        <v>0</v>
      </c>
      <c r="AD26" s="24">
        <f t="shared" si="8"/>
        <v>0</v>
      </c>
      <c r="AE26" s="24">
        <f t="shared" si="9"/>
        <v>0</v>
      </c>
      <c r="AF26" s="24">
        <f t="shared" si="10"/>
        <v>0</v>
      </c>
      <c r="AG26" s="24">
        <f t="shared" si="11"/>
        <v>0</v>
      </c>
      <c r="AH26" s="24">
        <f t="shared" si="12"/>
        <v>0</v>
      </c>
      <c r="AI26" s="24">
        <f t="shared" si="13"/>
        <v>0</v>
      </c>
      <c r="AJ26" s="24">
        <f t="shared" si="14"/>
        <v>0</v>
      </c>
      <c r="AK26" s="24">
        <f t="shared" si="15"/>
        <v>0</v>
      </c>
      <c r="AL26" s="24">
        <f t="shared" si="16"/>
        <v>0</v>
      </c>
      <c r="AM26" s="24">
        <f t="shared" si="17"/>
        <v>0</v>
      </c>
      <c r="AN26" s="24">
        <f t="shared" si="18"/>
        <v>0</v>
      </c>
      <c r="AO26" s="24">
        <f t="shared" si="19"/>
        <v>0</v>
      </c>
    </row>
    <row r="27" spans="1:41" x14ac:dyDescent="0.25">
      <c r="A27" s="2">
        <v>24</v>
      </c>
      <c r="B27" s="2" t="str">
        <f>IF(ISBLANK(PRINCIPAL!B27)," ",PRINCIPAL!B27)</f>
        <v xml:space="preserve"> </v>
      </c>
      <c r="C27" s="14">
        <f t="shared" si="1"/>
        <v>0</v>
      </c>
      <c r="D27" s="12">
        <f t="shared" si="2"/>
        <v>0</v>
      </c>
      <c r="E27" s="9"/>
      <c r="F27" s="12">
        <f t="shared" si="20"/>
        <v>0</v>
      </c>
      <c r="G27" s="9"/>
      <c r="H27" s="12">
        <f t="shared" si="21"/>
        <v>0</v>
      </c>
      <c r="I27" s="9"/>
      <c r="J27" s="12">
        <f t="shared" si="22"/>
        <v>0</v>
      </c>
      <c r="K27" s="9"/>
      <c r="L27" s="12">
        <f t="shared" si="23"/>
        <v>0</v>
      </c>
      <c r="M27" s="9"/>
      <c r="N27" s="12">
        <f t="shared" si="3"/>
        <v>0</v>
      </c>
      <c r="O27" s="9"/>
      <c r="P27" s="12"/>
      <c r="R27" s="12"/>
      <c r="Z27" s="24">
        <f t="shared" si="4"/>
        <v>0</v>
      </c>
      <c r="AA27" s="24">
        <f t="shared" si="5"/>
        <v>0</v>
      </c>
      <c r="AB27" s="24">
        <f t="shared" si="6"/>
        <v>0</v>
      </c>
      <c r="AC27" s="24">
        <f t="shared" si="7"/>
        <v>0</v>
      </c>
      <c r="AD27" s="24">
        <f t="shared" si="8"/>
        <v>0</v>
      </c>
      <c r="AE27" s="24">
        <f t="shared" si="9"/>
        <v>0</v>
      </c>
      <c r="AF27" s="24">
        <f t="shared" si="10"/>
        <v>0</v>
      </c>
      <c r="AG27" s="24">
        <f t="shared" si="11"/>
        <v>0</v>
      </c>
      <c r="AH27" s="24">
        <f t="shared" si="12"/>
        <v>0</v>
      </c>
      <c r="AI27" s="24">
        <f t="shared" si="13"/>
        <v>0</v>
      </c>
      <c r="AJ27" s="24">
        <f t="shared" si="14"/>
        <v>0</v>
      </c>
      <c r="AK27" s="24">
        <f t="shared" si="15"/>
        <v>0</v>
      </c>
      <c r="AL27" s="24">
        <f t="shared" si="16"/>
        <v>0</v>
      </c>
      <c r="AM27" s="24">
        <f t="shared" si="17"/>
        <v>0</v>
      </c>
      <c r="AN27" s="24">
        <f t="shared" si="18"/>
        <v>0</v>
      </c>
      <c r="AO27" s="24">
        <f t="shared" si="19"/>
        <v>0</v>
      </c>
    </row>
    <row r="28" spans="1:41" x14ac:dyDescent="0.25">
      <c r="A28" s="2">
        <v>25</v>
      </c>
      <c r="B28" s="1" t="str">
        <f>IF(ISBLANK(PRINCIPAL!B28)," ",PRINCIPAL!B28)</f>
        <v xml:space="preserve"> </v>
      </c>
      <c r="C28" s="14">
        <f t="shared" si="1"/>
        <v>0</v>
      </c>
      <c r="D28" s="12">
        <f t="shared" si="2"/>
        <v>0</v>
      </c>
      <c r="E28" s="10"/>
      <c r="F28" s="12">
        <f t="shared" si="20"/>
        <v>0</v>
      </c>
      <c r="G28" s="10"/>
      <c r="H28" s="12">
        <f t="shared" si="21"/>
        <v>0</v>
      </c>
      <c r="I28" s="10"/>
      <c r="J28" s="12">
        <f t="shared" si="22"/>
        <v>0</v>
      </c>
      <c r="K28" s="10"/>
      <c r="L28" s="12">
        <f t="shared" si="23"/>
        <v>0</v>
      </c>
      <c r="M28" s="10"/>
      <c r="N28" s="12">
        <f t="shared" si="3"/>
        <v>0</v>
      </c>
      <c r="O28" s="10"/>
      <c r="P28" s="12"/>
      <c r="R28" s="12"/>
      <c r="Z28" s="24">
        <f t="shared" si="4"/>
        <v>0</v>
      </c>
      <c r="AA28" s="24">
        <f t="shared" si="5"/>
        <v>0</v>
      </c>
      <c r="AB28" s="24">
        <f t="shared" si="6"/>
        <v>0</v>
      </c>
      <c r="AC28" s="24">
        <f t="shared" si="7"/>
        <v>0</v>
      </c>
      <c r="AD28" s="24">
        <f t="shared" si="8"/>
        <v>0</v>
      </c>
      <c r="AE28" s="24">
        <f t="shared" si="9"/>
        <v>0</v>
      </c>
      <c r="AF28" s="24">
        <f t="shared" si="10"/>
        <v>0</v>
      </c>
      <c r="AG28" s="24">
        <f t="shared" si="11"/>
        <v>0</v>
      </c>
      <c r="AH28" s="24">
        <f t="shared" si="12"/>
        <v>0</v>
      </c>
      <c r="AI28" s="24">
        <f t="shared" si="13"/>
        <v>0</v>
      </c>
      <c r="AJ28" s="24">
        <f t="shared" si="14"/>
        <v>0</v>
      </c>
      <c r="AK28" s="24">
        <f t="shared" si="15"/>
        <v>0</v>
      </c>
      <c r="AL28" s="24">
        <f t="shared" si="16"/>
        <v>0</v>
      </c>
      <c r="AM28" s="24">
        <f t="shared" si="17"/>
        <v>0</v>
      </c>
      <c r="AN28" s="24">
        <f t="shared" si="18"/>
        <v>0</v>
      </c>
      <c r="AO28" s="24">
        <f t="shared" si="19"/>
        <v>0</v>
      </c>
    </row>
    <row r="29" spans="1:41" x14ac:dyDescent="0.25">
      <c r="A29" s="2">
        <v>26</v>
      </c>
      <c r="B29" s="2" t="str">
        <f>IF(ISBLANK(PRINCIPAL!B29)," ",PRINCIPAL!B29)</f>
        <v xml:space="preserve"> </v>
      </c>
      <c r="C29" s="14">
        <f t="shared" si="1"/>
        <v>0</v>
      </c>
      <c r="D29" s="12">
        <f t="shared" si="2"/>
        <v>0</v>
      </c>
      <c r="E29" s="9"/>
      <c r="F29" s="12">
        <f t="shared" si="20"/>
        <v>0</v>
      </c>
      <c r="G29" s="9"/>
      <c r="H29" s="12">
        <f t="shared" si="21"/>
        <v>0</v>
      </c>
      <c r="I29" s="9"/>
      <c r="J29" s="12">
        <f t="shared" si="22"/>
        <v>0</v>
      </c>
      <c r="K29" s="9"/>
      <c r="L29" s="12">
        <f t="shared" si="23"/>
        <v>0</v>
      </c>
      <c r="M29" s="9"/>
      <c r="N29" s="12">
        <f t="shared" si="3"/>
        <v>0</v>
      </c>
      <c r="O29" s="9"/>
      <c r="P29" s="12"/>
      <c r="R29" s="12"/>
      <c r="Z29" s="24">
        <f t="shared" si="4"/>
        <v>0</v>
      </c>
      <c r="AA29" s="24">
        <f t="shared" si="5"/>
        <v>0</v>
      </c>
      <c r="AB29" s="24">
        <f t="shared" si="6"/>
        <v>0</v>
      </c>
      <c r="AC29" s="24">
        <f t="shared" si="7"/>
        <v>0</v>
      </c>
      <c r="AD29" s="24">
        <f t="shared" si="8"/>
        <v>0</v>
      </c>
      <c r="AE29" s="24">
        <f t="shared" si="9"/>
        <v>0</v>
      </c>
      <c r="AF29" s="24">
        <f t="shared" si="10"/>
        <v>0</v>
      </c>
      <c r="AG29" s="24">
        <f t="shared" si="11"/>
        <v>0</v>
      </c>
      <c r="AH29" s="24">
        <f t="shared" si="12"/>
        <v>0</v>
      </c>
      <c r="AI29" s="24">
        <f t="shared" si="13"/>
        <v>0</v>
      </c>
      <c r="AJ29" s="24">
        <f t="shared" si="14"/>
        <v>0</v>
      </c>
      <c r="AK29" s="24">
        <f t="shared" si="15"/>
        <v>0</v>
      </c>
      <c r="AL29" s="24">
        <f t="shared" si="16"/>
        <v>0</v>
      </c>
      <c r="AM29" s="24">
        <f t="shared" si="17"/>
        <v>0</v>
      </c>
      <c r="AN29" s="24">
        <f t="shared" si="18"/>
        <v>0</v>
      </c>
      <c r="AO29" s="24">
        <f t="shared" si="19"/>
        <v>0</v>
      </c>
    </row>
    <row r="30" spans="1:41" x14ac:dyDescent="0.25">
      <c r="A30" s="2">
        <v>27</v>
      </c>
      <c r="B30" s="1" t="str">
        <f>IF(ISBLANK(PRINCIPAL!B30)," ",PRINCIPAL!B30)</f>
        <v xml:space="preserve"> </v>
      </c>
      <c r="C30" s="14">
        <f t="shared" si="1"/>
        <v>0</v>
      </c>
      <c r="D30" s="12">
        <f t="shared" si="2"/>
        <v>0</v>
      </c>
      <c r="E30" s="10"/>
      <c r="F30" s="12">
        <f t="shared" si="20"/>
        <v>0</v>
      </c>
      <c r="G30" s="10"/>
      <c r="H30" s="12">
        <f t="shared" si="21"/>
        <v>0</v>
      </c>
      <c r="I30" s="10"/>
      <c r="J30" s="12">
        <f t="shared" si="22"/>
        <v>0</v>
      </c>
      <c r="K30" s="10"/>
      <c r="L30" s="12">
        <f t="shared" si="23"/>
        <v>0</v>
      </c>
      <c r="M30" s="10"/>
      <c r="N30" s="12">
        <f t="shared" si="3"/>
        <v>0</v>
      </c>
      <c r="O30" s="10"/>
      <c r="P30" s="12"/>
      <c r="R30" s="12"/>
      <c r="Z30" s="24">
        <f t="shared" si="4"/>
        <v>0</v>
      </c>
      <c r="AA30" s="24">
        <f t="shared" si="5"/>
        <v>0</v>
      </c>
      <c r="AB30" s="24">
        <f t="shared" si="6"/>
        <v>0</v>
      </c>
      <c r="AC30" s="24">
        <f t="shared" si="7"/>
        <v>0</v>
      </c>
      <c r="AD30" s="24">
        <f t="shared" si="8"/>
        <v>0</v>
      </c>
      <c r="AE30" s="24">
        <f t="shared" si="9"/>
        <v>0</v>
      </c>
      <c r="AF30" s="24">
        <f t="shared" si="10"/>
        <v>0</v>
      </c>
      <c r="AG30" s="24">
        <f t="shared" si="11"/>
        <v>0</v>
      </c>
      <c r="AH30" s="24">
        <f t="shared" si="12"/>
        <v>0</v>
      </c>
      <c r="AI30" s="24">
        <f t="shared" si="13"/>
        <v>0</v>
      </c>
      <c r="AJ30" s="24">
        <f t="shared" si="14"/>
        <v>0</v>
      </c>
      <c r="AK30" s="24">
        <f t="shared" si="15"/>
        <v>0</v>
      </c>
      <c r="AL30" s="24">
        <f t="shared" si="16"/>
        <v>0</v>
      </c>
      <c r="AM30" s="24">
        <f t="shared" si="17"/>
        <v>0</v>
      </c>
      <c r="AN30" s="24">
        <f t="shared" si="18"/>
        <v>0</v>
      </c>
      <c r="AO30" s="24">
        <f t="shared" si="19"/>
        <v>0</v>
      </c>
    </row>
    <row r="31" spans="1:41" x14ac:dyDescent="0.25">
      <c r="A31" s="2">
        <v>28</v>
      </c>
      <c r="B31" s="2" t="str">
        <f>IF(ISBLANK(PRINCIPAL!B31)," ",PRINCIPAL!B31)</f>
        <v xml:space="preserve"> </v>
      </c>
      <c r="C31" s="14">
        <f t="shared" si="1"/>
        <v>0</v>
      </c>
      <c r="D31" s="12">
        <f t="shared" si="2"/>
        <v>0</v>
      </c>
      <c r="E31" s="9"/>
      <c r="F31" s="12">
        <f t="shared" si="20"/>
        <v>0</v>
      </c>
      <c r="G31" s="9"/>
      <c r="H31" s="12">
        <f t="shared" si="21"/>
        <v>0</v>
      </c>
      <c r="I31" s="9"/>
      <c r="J31" s="12">
        <f t="shared" si="22"/>
        <v>0</v>
      </c>
      <c r="K31" s="9"/>
      <c r="L31" s="12">
        <f t="shared" si="23"/>
        <v>0</v>
      </c>
      <c r="M31" s="9"/>
      <c r="N31" s="12">
        <f t="shared" si="3"/>
        <v>0</v>
      </c>
      <c r="O31" s="9"/>
      <c r="P31" s="12"/>
      <c r="R31" s="12"/>
      <c r="Z31" s="24">
        <f t="shared" si="4"/>
        <v>0</v>
      </c>
      <c r="AA31" s="24">
        <f t="shared" si="5"/>
        <v>0</v>
      </c>
      <c r="AB31" s="24">
        <f t="shared" si="6"/>
        <v>0</v>
      </c>
      <c r="AC31" s="24">
        <f t="shared" si="7"/>
        <v>0</v>
      </c>
      <c r="AD31" s="24">
        <f t="shared" si="8"/>
        <v>0</v>
      </c>
      <c r="AE31" s="24">
        <f t="shared" si="9"/>
        <v>0</v>
      </c>
      <c r="AF31" s="24">
        <f t="shared" si="10"/>
        <v>0</v>
      </c>
      <c r="AG31" s="24">
        <f t="shared" si="11"/>
        <v>0</v>
      </c>
      <c r="AH31" s="24">
        <f t="shared" si="12"/>
        <v>0</v>
      </c>
      <c r="AI31" s="24">
        <f t="shared" si="13"/>
        <v>0</v>
      </c>
      <c r="AJ31" s="24">
        <f t="shared" si="14"/>
        <v>0</v>
      </c>
      <c r="AK31" s="24">
        <f t="shared" si="15"/>
        <v>0</v>
      </c>
      <c r="AL31" s="24">
        <f t="shared" si="16"/>
        <v>0</v>
      </c>
      <c r="AM31" s="24">
        <f t="shared" si="17"/>
        <v>0</v>
      </c>
      <c r="AN31" s="24">
        <f t="shared" si="18"/>
        <v>0</v>
      </c>
      <c r="AO31" s="24">
        <f t="shared" si="19"/>
        <v>0</v>
      </c>
    </row>
    <row r="32" spans="1:41" x14ac:dyDescent="0.25">
      <c r="A32" s="2">
        <v>29</v>
      </c>
      <c r="B32" s="1" t="str">
        <f>IF(ISBLANK(PRINCIPAL!B32)," ",PRINCIPAL!B32)</f>
        <v xml:space="preserve"> </v>
      </c>
      <c r="C32" s="14">
        <f t="shared" si="1"/>
        <v>0</v>
      </c>
      <c r="D32" s="12">
        <f t="shared" si="2"/>
        <v>0</v>
      </c>
      <c r="E32" s="10"/>
      <c r="F32" s="12">
        <f t="shared" si="20"/>
        <v>0</v>
      </c>
      <c r="G32" s="10"/>
      <c r="H32" s="12">
        <f t="shared" si="21"/>
        <v>0</v>
      </c>
      <c r="I32" s="10"/>
      <c r="J32" s="12">
        <f t="shared" si="22"/>
        <v>0</v>
      </c>
      <c r="K32" s="10"/>
      <c r="L32" s="12">
        <f t="shared" si="23"/>
        <v>0</v>
      </c>
      <c r="M32" s="10"/>
      <c r="N32" s="12">
        <f t="shared" si="3"/>
        <v>0</v>
      </c>
      <c r="O32" s="10"/>
      <c r="P32" s="12"/>
      <c r="R32" s="12"/>
      <c r="Z32" s="24">
        <f t="shared" si="4"/>
        <v>0</v>
      </c>
      <c r="AA32" s="24">
        <f t="shared" si="5"/>
        <v>0</v>
      </c>
      <c r="AB32" s="24">
        <f t="shared" si="6"/>
        <v>0</v>
      </c>
      <c r="AC32" s="24">
        <f t="shared" si="7"/>
        <v>0</v>
      </c>
      <c r="AD32" s="24">
        <f t="shared" si="8"/>
        <v>0</v>
      </c>
      <c r="AE32" s="24">
        <f t="shared" si="9"/>
        <v>0</v>
      </c>
      <c r="AF32" s="24">
        <f t="shared" si="10"/>
        <v>0</v>
      </c>
      <c r="AG32" s="24">
        <f t="shared" si="11"/>
        <v>0</v>
      </c>
      <c r="AH32" s="24">
        <f t="shared" si="12"/>
        <v>0</v>
      </c>
      <c r="AI32" s="24">
        <f t="shared" si="13"/>
        <v>0</v>
      </c>
      <c r="AJ32" s="24">
        <f t="shared" si="14"/>
        <v>0</v>
      </c>
      <c r="AK32" s="24">
        <f t="shared" si="15"/>
        <v>0</v>
      </c>
      <c r="AL32" s="24">
        <f t="shared" si="16"/>
        <v>0</v>
      </c>
      <c r="AM32" s="24">
        <f t="shared" si="17"/>
        <v>0</v>
      </c>
      <c r="AN32" s="24">
        <f t="shared" si="18"/>
        <v>0</v>
      </c>
      <c r="AO32" s="24">
        <f t="shared" si="19"/>
        <v>0</v>
      </c>
    </row>
    <row r="33" spans="1:41" x14ac:dyDescent="0.25">
      <c r="A33" s="2">
        <v>30</v>
      </c>
      <c r="B33" s="2" t="str">
        <f>IF(ISBLANK(PRINCIPAL!B33)," ",PRINCIPAL!B33)</f>
        <v xml:space="preserve"> </v>
      </c>
      <c r="C33" s="14">
        <f t="shared" si="1"/>
        <v>0</v>
      </c>
      <c r="D33" s="12">
        <f t="shared" si="2"/>
        <v>0</v>
      </c>
      <c r="E33" s="9"/>
      <c r="F33" s="12">
        <f t="shared" si="20"/>
        <v>0</v>
      </c>
      <c r="G33" s="9"/>
      <c r="H33" s="12">
        <f t="shared" si="21"/>
        <v>0</v>
      </c>
      <c r="I33" s="9"/>
      <c r="J33" s="12">
        <f t="shared" si="22"/>
        <v>0</v>
      </c>
      <c r="K33" s="9"/>
      <c r="L33" s="12">
        <f t="shared" si="23"/>
        <v>0</v>
      </c>
      <c r="M33" s="9"/>
      <c r="N33" s="12">
        <f t="shared" si="3"/>
        <v>0</v>
      </c>
      <c r="O33" s="9"/>
      <c r="P33" s="12"/>
      <c r="R33" s="12"/>
      <c r="Z33" s="24">
        <f t="shared" si="4"/>
        <v>0</v>
      </c>
      <c r="AA33" s="24">
        <f t="shared" si="5"/>
        <v>0</v>
      </c>
      <c r="AB33" s="24">
        <f t="shared" si="6"/>
        <v>0</v>
      </c>
      <c r="AC33" s="24">
        <f t="shared" si="7"/>
        <v>0</v>
      </c>
      <c r="AD33" s="24">
        <f t="shared" si="8"/>
        <v>0</v>
      </c>
      <c r="AE33" s="24">
        <f t="shared" si="9"/>
        <v>0</v>
      </c>
      <c r="AF33" s="24">
        <f t="shared" si="10"/>
        <v>0</v>
      </c>
      <c r="AG33" s="24">
        <f t="shared" si="11"/>
        <v>0</v>
      </c>
      <c r="AH33" s="24">
        <f t="shared" si="12"/>
        <v>0</v>
      </c>
      <c r="AI33" s="24">
        <f t="shared" si="13"/>
        <v>0</v>
      </c>
      <c r="AJ33" s="24">
        <f t="shared" si="14"/>
        <v>0</v>
      </c>
      <c r="AK33" s="24">
        <f t="shared" si="15"/>
        <v>0</v>
      </c>
      <c r="AL33" s="24">
        <f t="shared" si="16"/>
        <v>0</v>
      </c>
      <c r="AM33" s="24">
        <f t="shared" si="17"/>
        <v>0</v>
      </c>
      <c r="AN33" s="24">
        <f t="shared" si="18"/>
        <v>0</v>
      </c>
      <c r="AO33" s="24">
        <f t="shared" si="19"/>
        <v>0</v>
      </c>
    </row>
    <row r="34" spans="1:41" x14ac:dyDescent="0.25">
      <c r="A34" s="2">
        <v>31</v>
      </c>
      <c r="B34" s="1" t="str">
        <f>IF(ISBLANK(PRINCIPAL!B34)," ",PRINCIPAL!B34)</f>
        <v xml:space="preserve"> </v>
      </c>
      <c r="C34" s="14">
        <f t="shared" si="1"/>
        <v>0</v>
      </c>
      <c r="D34" s="12">
        <f t="shared" si="2"/>
        <v>0</v>
      </c>
      <c r="E34" s="10"/>
      <c r="F34" s="12">
        <f t="shared" si="20"/>
        <v>0</v>
      </c>
      <c r="G34" s="10"/>
      <c r="H34" s="12">
        <f t="shared" si="21"/>
        <v>0</v>
      </c>
      <c r="I34" s="10"/>
      <c r="J34" s="12">
        <f t="shared" si="22"/>
        <v>0</v>
      </c>
      <c r="K34" s="10"/>
      <c r="L34" s="12">
        <f t="shared" si="23"/>
        <v>0</v>
      </c>
      <c r="M34" s="10"/>
      <c r="N34" s="12">
        <f t="shared" si="3"/>
        <v>0</v>
      </c>
      <c r="O34" s="10"/>
      <c r="P34" s="12"/>
      <c r="R34" s="12"/>
      <c r="Z34" s="24">
        <f t="shared" si="4"/>
        <v>0</v>
      </c>
      <c r="AA34" s="24">
        <f t="shared" si="5"/>
        <v>0</v>
      </c>
      <c r="AB34" s="24">
        <f t="shared" si="6"/>
        <v>0</v>
      </c>
      <c r="AC34" s="24">
        <f t="shared" si="7"/>
        <v>0</v>
      </c>
      <c r="AD34" s="24">
        <f t="shared" si="8"/>
        <v>0</v>
      </c>
      <c r="AE34" s="24">
        <f t="shared" si="9"/>
        <v>0</v>
      </c>
      <c r="AF34" s="24">
        <f t="shared" si="10"/>
        <v>0</v>
      </c>
      <c r="AG34" s="24">
        <f t="shared" si="11"/>
        <v>0</v>
      </c>
      <c r="AH34" s="24">
        <f t="shared" si="12"/>
        <v>0</v>
      </c>
      <c r="AI34" s="24">
        <f t="shared" si="13"/>
        <v>0</v>
      </c>
      <c r="AJ34" s="24">
        <f t="shared" si="14"/>
        <v>0</v>
      </c>
      <c r="AK34" s="24">
        <f t="shared" si="15"/>
        <v>0</v>
      </c>
      <c r="AL34" s="24">
        <f t="shared" si="16"/>
        <v>0</v>
      </c>
      <c r="AM34" s="24">
        <f t="shared" si="17"/>
        <v>0</v>
      </c>
      <c r="AN34" s="24">
        <f t="shared" si="18"/>
        <v>0</v>
      </c>
      <c r="AO34" s="24">
        <f t="shared" si="19"/>
        <v>0</v>
      </c>
    </row>
    <row r="35" spans="1:41" x14ac:dyDescent="0.25">
      <c r="A35" s="2">
        <v>32</v>
      </c>
      <c r="B35" s="2" t="str">
        <f>IF(ISBLANK(PRINCIPAL!B35)," ",PRINCIPAL!B35)</f>
        <v xml:space="preserve"> </v>
      </c>
      <c r="C35" s="14">
        <f t="shared" si="1"/>
        <v>0</v>
      </c>
      <c r="D35" s="12">
        <f t="shared" si="2"/>
        <v>0</v>
      </c>
      <c r="E35" s="9"/>
      <c r="F35" s="12">
        <f t="shared" si="20"/>
        <v>0</v>
      </c>
      <c r="G35" s="9"/>
      <c r="H35" s="12">
        <f t="shared" si="21"/>
        <v>0</v>
      </c>
      <c r="I35" s="9"/>
      <c r="J35" s="12">
        <f t="shared" si="22"/>
        <v>0</v>
      </c>
      <c r="K35" s="9"/>
      <c r="L35" s="12">
        <f t="shared" si="23"/>
        <v>0</v>
      </c>
      <c r="M35" s="9"/>
      <c r="N35" s="12">
        <f t="shared" si="3"/>
        <v>0</v>
      </c>
      <c r="O35" s="9"/>
      <c r="P35" s="12"/>
      <c r="R35" s="12"/>
      <c r="Z35" s="24">
        <f t="shared" si="4"/>
        <v>0</v>
      </c>
      <c r="AA35" s="24">
        <f t="shared" si="5"/>
        <v>0</v>
      </c>
      <c r="AB35" s="24">
        <f t="shared" si="6"/>
        <v>0</v>
      </c>
      <c r="AC35" s="24">
        <f t="shared" si="7"/>
        <v>0</v>
      </c>
      <c r="AD35" s="24">
        <f t="shared" si="8"/>
        <v>0</v>
      </c>
      <c r="AE35" s="24">
        <f t="shared" si="9"/>
        <v>0</v>
      </c>
      <c r="AF35" s="24">
        <f t="shared" si="10"/>
        <v>0</v>
      </c>
      <c r="AG35" s="24">
        <f t="shared" si="11"/>
        <v>0</v>
      </c>
      <c r="AH35" s="24">
        <f t="shared" si="12"/>
        <v>0</v>
      </c>
      <c r="AI35" s="24">
        <f t="shared" si="13"/>
        <v>0</v>
      </c>
      <c r="AJ35" s="24">
        <f t="shared" si="14"/>
        <v>0</v>
      </c>
      <c r="AK35" s="24">
        <f t="shared" si="15"/>
        <v>0</v>
      </c>
      <c r="AL35" s="24">
        <f t="shared" si="16"/>
        <v>0</v>
      </c>
      <c r="AM35" s="24">
        <f t="shared" si="17"/>
        <v>0</v>
      </c>
      <c r="AN35" s="24">
        <f t="shared" si="18"/>
        <v>0</v>
      </c>
      <c r="AO35" s="24">
        <f t="shared" si="19"/>
        <v>0</v>
      </c>
    </row>
    <row r="36" spans="1:41" x14ac:dyDescent="0.25">
      <c r="A36" s="2">
        <v>33</v>
      </c>
      <c r="B36" s="1" t="str">
        <f>IF(ISBLANK(PRINCIPAL!B36)," ",PRINCIPAL!B36)</f>
        <v xml:space="preserve"> </v>
      </c>
      <c r="C36" s="14">
        <f t="shared" si="1"/>
        <v>0</v>
      </c>
      <c r="D36" s="12">
        <f t="shared" si="2"/>
        <v>0</v>
      </c>
      <c r="E36" s="10"/>
      <c r="F36" s="12">
        <f t="shared" si="20"/>
        <v>0</v>
      </c>
      <c r="G36" s="10"/>
      <c r="H36" s="12">
        <f t="shared" si="21"/>
        <v>0</v>
      </c>
      <c r="I36" s="10"/>
      <c r="J36" s="12">
        <f t="shared" si="22"/>
        <v>0</v>
      </c>
      <c r="K36" s="10"/>
      <c r="L36" s="12">
        <f t="shared" si="23"/>
        <v>0</v>
      </c>
      <c r="M36" s="10"/>
      <c r="N36" s="12">
        <f t="shared" si="3"/>
        <v>0</v>
      </c>
      <c r="O36" s="10"/>
      <c r="P36" s="12"/>
      <c r="R36" s="12"/>
      <c r="Z36" s="24">
        <f t="shared" si="4"/>
        <v>0</v>
      </c>
      <c r="AA36" s="24">
        <f t="shared" si="5"/>
        <v>0</v>
      </c>
      <c r="AB36" s="24">
        <f t="shared" si="6"/>
        <v>0</v>
      </c>
      <c r="AC36" s="24">
        <f t="shared" si="7"/>
        <v>0</v>
      </c>
      <c r="AD36" s="24">
        <f t="shared" si="8"/>
        <v>0</v>
      </c>
      <c r="AE36" s="24">
        <f t="shared" si="9"/>
        <v>0</v>
      </c>
      <c r="AF36" s="24">
        <f t="shared" si="10"/>
        <v>0</v>
      </c>
      <c r="AG36" s="24">
        <f t="shared" si="11"/>
        <v>0</v>
      </c>
      <c r="AH36" s="24">
        <f t="shared" si="12"/>
        <v>0</v>
      </c>
      <c r="AI36" s="24">
        <f t="shared" si="13"/>
        <v>0</v>
      </c>
      <c r="AJ36" s="24">
        <f t="shared" si="14"/>
        <v>0</v>
      </c>
      <c r="AK36" s="24">
        <f t="shared" si="15"/>
        <v>0</v>
      </c>
      <c r="AL36" s="24">
        <f t="shared" si="16"/>
        <v>0</v>
      </c>
      <c r="AM36" s="24">
        <f t="shared" si="17"/>
        <v>0</v>
      </c>
      <c r="AN36" s="24">
        <f t="shared" si="18"/>
        <v>0</v>
      </c>
      <c r="AO36" s="24">
        <f t="shared" si="19"/>
        <v>0</v>
      </c>
    </row>
    <row r="37" spans="1:41" x14ac:dyDescent="0.25">
      <c r="A37" s="2">
        <v>34</v>
      </c>
      <c r="B37" s="2" t="str">
        <f>IF(ISBLANK(PRINCIPAL!B37)," ",PRINCIPAL!B37)</f>
        <v xml:space="preserve"> </v>
      </c>
      <c r="C37" s="14">
        <f t="shared" si="1"/>
        <v>0</v>
      </c>
      <c r="D37" s="12">
        <f t="shared" si="2"/>
        <v>0</v>
      </c>
      <c r="E37" s="9"/>
      <c r="F37" s="12">
        <f t="shared" si="20"/>
        <v>0</v>
      </c>
      <c r="G37" s="9"/>
      <c r="H37" s="12">
        <f t="shared" si="21"/>
        <v>0</v>
      </c>
      <c r="I37" s="9"/>
      <c r="J37" s="12">
        <f t="shared" si="22"/>
        <v>0</v>
      </c>
      <c r="K37" s="9"/>
      <c r="L37" s="12">
        <f t="shared" si="23"/>
        <v>0</v>
      </c>
      <c r="M37" s="9"/>
      <c r="N37" s="12">
        <f t="shared" si="3"/>
        <v>0</v>
      </c>
      <c r="O37" s="9"/>
      <c r="P37" s="12"/>
      <c r="R37" s="12"/>
      <c r="Z37" s="24">
        <f t="shared" si="4"/>
        <v>0</v>
      </c>
      <c r="AA37" s="24">
        <f t="shared" si="5"/>
        <v>0</v>
      </c>
      <c r="AB37" s="24">
        <f t="shared" si="6"/>
        <v>0</v>
      </c>
      <c r="AC37" s="24">
        <f t="shared" si="7"/>
        <v>0</v>
      </c>
      <c r="AD37" s="24">
        <f t="shared" si="8"/>
        <v>0</v>
      </c>
      <c r="AE37" s="24">
        <f t="shared" si="9"/>
        <v>0</v>
      </c>
      <c r="AF37" s="24">
        <f t="shared" si="10"/>
        <v>0</v>
      </c>
      <c r="AG37" s="24">
        <f t="shared" si="11"/>
        <v>0</v>
      </c>
      <c r="AH37" s="24">
        <f t="shared" si="12"/>
        <v>0</v>
      </c>
      <c r="AI37" s="24">
        <f t="shared" si="13"/>
        <v>0</v>
      </c>
      <c r="AJ37" s="24">
        <f t="shared" si="14"/>
        <v>0</v>
      </c>
      <c r="AK37" s="24">
        <f t="shared" si="15"/>
        <v>0</v>
      </c>
      <c r="AL37" s="24">
        <f t="shared" si="16"/>
        <v>0</v>
      </c>
      <c r="AM37" s="24">
        <f t="shared" si="17"/>
        <v>0</v>
      </c>
      <c r="AN37" s="24">
        <f t="shared" si="18"/>
        <v>0</v>
      </c>
      <c r="AO37" s="24">
        <f t="shared" si="19"/>
        <v>0</v>
      </c>
    </row>
    <row r="38" spans="1:41" x14ac:dyDescent="0.25">
      <c r="A38" s="2">
        <v>35</v>
      </c>
      <c r="B38" s="1" t="str">
        <f>IF(ISBLANK(PRINCIPAL!B38)," ",PRINCIPAL!B38)</f>
        <v xml:space="preserve"> </v>
      </c>
      <c r="C38" s="14">
        <f t="shared" si="1"/>
        <v>0</v>
      </c>
      <c r="D38" s="12">
        <f t="shared" si="2"/>
        <v>0</v>
      </c>
      <c r="E38" s="10"/>
      <c r="F38" s="12">
        <f t="shared" si="20"/>
        <v>0</v>
      </c>
      <c r="G38" s="10"/>
      <c r="H38" s="12">
        <f t="shared" si="21"/>
        <v>0</v>
      </c>
      <c r="I38" s="10"/>
      <c r="J38" s="12">
        <f t="shared" si="22"/>
        <v>0</v>
      </c>
      <c r="K38" s="10"/>
      <c r="L38" s="12">
        <f t="shared" si="23"/>
        <v>0</v>
      </c>
      <c r="M38" s="10"/>
      <c r="N38" s="12">
        <f t="shared" si="3"/>
        <v>0</v>
      </c>
      <c r="O38" s="10"/>
      <c r="P38" s="12"/>
      <c r="R38" s="12"/>
      <c r="Z38" s="24">
        <f t="shared" si="4"/>
        <v>0</v>
      </c>
      <c r="AA38" s="24">
        <f t="shared" si="5"/>
        <v>0</v>
      </c>
      <c r="AB38" s="24">
        <f t="shared" si="6"/>
        <v>0</v>
      </c>
      <c r="AC38" s="24">
        <f t="shared" si="7"/>
        <v>0</v>
      </c>
      <c r="AD38" s="24">
        <f t="shared" si="8"/>
        <v>0</v>
      </c>
      <c r="AE38" s="24">
        <f t="shared" si="9"/>
        <v>0</v>
      </c>
      <c r="AF38" s="24">
        <f t="shared" si="10"/>
        <v>0</v>
      </c>
      <c r="AG38" s="24">
        <f t="shared" si="11"/>
        <v>0</v>
      </c>
      <c r="AH38" s="24">
        <f t="shared" si="12"/>
        <v>0</v>
      </c>
      <c r="AI38" s="24">
        <f t="shared" si="13"/>
        <v>0</v>
      </c>
      <c r="AJ38" s="24">
        <f t="shared" si="14"/>
        <v>0</v>
      </c>
      <c r="AK38" s="24">
        <f t="shared" si="15"/>
        <v>0</v>
      </c>
      <c r="AL38" s="24">
        <f t="shared" si="16"/>
        <v>0</v>
      </c>
      <c r="AM38" s="24">
        <f t="shared" si="17"/>
        <v>0</v>
      </c>
      <c r="AN38" s="24">
        <f t="shared" si="18"/>
        <v>0</v>
      </c>
      <c r="AO38" s="24">
        <f t="shared" si="19"/>
        <v>0</v>
      </c>
    </row>
    <row r="39" spans="1:41" x14ac:dyDescent="0.25">
      <c r="A39" s="2">
        <v>36</v>
      </c>
      <c r="B39" s="2" t="str">
        <f>IF(ISBLANK(PRINCIPAL!B39)," ",PRINCIPAL!B39)</f>
        <v xml:space="preserve"> </v>
      </c>
      <c r="C39" s="14">
        <f t="shared" si="1"/>
        <v>0</v>
      </c>
      <c r="D39" s="12">
        <f t="shared" si="2"/>
        <v>0</v>
      </c>
      <c r="E39" s="9"/>
      <c r="F39" s="12">
        <f t="shared" si="20"/>
        <v>0</v>
      </c>
      <c r="G39" s="9"/>
      <c r="H39" s="12">
        <f t="shared" si="21"/>
        <v>0</v>
      </c>
      <c r="I39" s="9"/>
      <c r="J39" s="12">
        <f t="shared" si="22"/>
        <v>0</v>
      </c>
      <c r="K39" s="9"/>
      <c r="L39" s="12">
        <f t="shared" si="23"/>
        <v>0</v>
      </c>
      <c r="M39" s="9"/>
      <c r="N39" s="12">
        <f t="shared" si="3"/>
        <v>0</v>
      </c>
      <c r="O39" s="9"/>
      <c r="P39" s="12"/>
      <c r="R39" s="12"/>
      <c r="Z39" s="24">
        <f t="shared" si="4"/>
        <v>0</v>
      </c>
      <c r="AA39" s="24">
        <f t="shared" si="5"/>
        <v>0</v>
      </c>
      <c r="AB39" s="24">
        <f t="shared" si="6"/>
        <v>0</v>
      </c>
      <c r="AC39" s="24">
        <f t="shared" si="7"/>
        <v>0</v>
      </c>
      <c r="AD39" s="24">
        <f t="shared" si="8"/>
        <v>0</v>
      </c>
      <c r="AE39" s="24">
        <f t="shared" si="9"/>
        <v>0</v>
      </c>
      <c r="AF39" s="24">
        <f t="shared" si="10"/>
        <v>0</v>
      </c>
      <c r="AG39" s="24">
        <f t="shared" si="11"/>
        <v>0</v>
      </c>
      <c r="AH39" s="24">
        <f t="shared" si="12"/>
        <v>0</v>
      </c>
      <c r="AI39" s="24">
        <f t="shared" si="13"/>
        <v>0</v>
      </c>
      <c r="AJ39" s="24">
        <f t="shared" si="14"/>
        <v>0</v>
      </c>
      <c r="AK39" s="24">
        <f t="shared" si="15"/>
        <v>0</v>
      </c>
      <c r="AL39" s="24">
        <f t="shared" si="16"/>
        <v>0</v>
      </c>
      <c r="AM39" s="24">
        <f t="shared" si="17"/>
        <v>0</v>
      </c>
      <c r="AN39" s="24">
        <f t="shared" si="18"/>
        <v>0</v>
      </c>
      <c r="AO39" s="24">
        <f t="shared" si="19"/>
        <v>0</v>
      </c>
    </row>
    <row r="40" spans="1:41" x14ac:dyDescent="0.25">
      <c r="A40" s="2">
        <v>37</v>
      </c>
      <c r="B40" s="1" t="str">
        <f>IF(ISBLANK(PRINCIPAL!B40)," ",PRINCIPAL!B40)</f>
        <v xml:space="preserve"> </v>
      </c>
      <c r="C40" s="14">
        <f t="shared" si="1"/>
        <v>0</v>
      </c>
      <c r="D40" s="12">
        <f t="shared" si="2"/>
        <v>0</v>
      </c>
      <c r="E40" s="10"/>
      <c r="F40" s="12">
        <f t="shared" si="20"/>
        <v>0</v>
      </c>
      <c r="G40" s="10"/>
      <c r="H40" s="12">
        <f t="shared" si="21"/>
        <v>0</v>
      </c>
      <c r="I40" s="10"/>
      <c r="J40" s="12">
        <f t="shared" si="22"/>
        <v>0</v>
      </c>
      <c r="K40" s="10"/>
      <c r="L40" s="12">
        <f t="shared" si="23"/>
        <v>0</v>
      </c>
      <c r="M40" s="10"/>
      <c r="N40" s="12">
        <f t="shared" si="3"/>
        <v>0</v>
      </c>
      <c r="O40" s="10"/>
      <c r="P40" s="12"/>
      <c r="R40" s="12"/>
      <c r="Z40" s="24">
        <f t="shared" si="4"/>
        <v>0</v>
      </c>
      <c r="AA40" s="24">
        <f t="shared" si="5"/>
        <v>0</v>
      </c>
      <c r="AB40" s="24">
        <f t="shared" si="6"/>
        <v>0</v>
      </c>
      <c r="AC40" s="24">
        <f t="shared" si="7"/>
        <v>0</v>
      </c>
      <c r="AD40" s="24">
        <f t="shared" si="8"/>
        <v>0</v>
      </c>
      <c r="AE40" s="24">
        <f t="shared" si="9"/>
        <v>0</v>
      </c>
      <c r="AF40" s="24">
        <f t="shared" si="10"/>
        <v>0</v>
      </c>
      <c r="AG40" s="24">
        <f t="shared" si="11"/>
        <v>0</v>
      </c>
      <c r="AH40" s="24">
        <f t="shared" si="12"/>
        <v>0</v>
      </c>
      <c r="AI40" s="24">
        <f t="shared" si="13"/>
        <v>0</v>
      </c>
      <c r="AJ40" s="24">
        <f t="shared" si="14"/>
        <v>0</v>
      </c>
      <c r="AK40" s="24">
        <f t="shared" si="15"/>
        <v>0</v>
      </c>
      <c r="AL40" s="24">
        <f t="shared" si="16"/>
        <v>0</v>
      </c>
      <c r="AM40" s="24">
        <f t="shared" si="17"/>
        <v>0</v>
      </c>
      <c r="AN40" s="24">
        <f t="shared" si="18"/>
        <v>0</v>
      </c>
      <c r="AO40" s="24">
        <f t="shared" si="19"/>
        <v>0</v>
      </c>
    </row>
    <row r="41" spans="1:41" x14ac:dyDescent="0.25">
      <c r="A41" s="2">
        <v>38</v>
      </c>
      <c r="B41" s="2" t="str">
        <f>IF(ISBLANK(PRINCIPAL!B41)," ",PRINCIPAL!B41)</f>
        <v xml:space="preserve"> </v>
      </c>
      <c r="C41" s="14">
        <f t="shared" si="1"/>
        <v>0</v>
      </c>
      <c r="D41" s="12">
        <f t="shared" si="2"/>
        <v>0</v>
      </c>
      <c r="E41" s="9"/>
      <c r="F41" s="12">
        <f t="shared" si="20"/>
        <v>0</v>
      </c>
      <c r="G41" s="9"/>
      <c r="H41" s="12">
        <f t="shared" si="21"/>
        <v>0</v>
      </c>
      <c r="I41" s="9"/>
      <c r="J41" s="12">
        <f t="shared" si="22"/>
        <v>0</v>
      </c>
      <c r="K41" s="9"/>
      <c r="L41" s="12">
        <f t="shared" si="23"/>
        <v>0</v>
      </c>
      <c r="M41" s="9"/>
      <c r="N41" s="12">
        <f t="shared" si="3"/>
        <v>0</v>
      </c>
      <c r="O41" s="9"/>
      <c r="P41" s="12"/>
      <c r="R41" s="12"/>
      <c r="Z41" s="24">
        <f t="shared" si="4"/>
        <v>0</v>
      </c>
      <c r="AA41" s="24">
        <f t="shared" si="5"/>
        <v>0</v>
      </c>
      <c r="AB41" s="24">
        <f t="shared" si="6"/>
        <v>0</v>
      </c>
      <c r="AC41" s="24">
        <f t="shared" si="7"/>
        <v>0</v>
      </c>
      <c r="AD41" s="24">
        <f t="shared" si="8"/>
        <v>0</v>
      </c>
      <c r="AE41" s="24">
        <f t="shared" si="9"/>
        <v>0</v>
      </c>
      <c r="AF41" s="24">
        <f t="shared" si="10"/>
        <v>0</v>
      </c>
      <c r="AG41" s="24">
        <f t="shared" si="11"/>
        <v>0</v>
      </c>
      <c r="AH41" s="24">
        <f t="shared" si="12"/>
        <v>0</v>
      </c>
      <c r="AI41" s="24">
        <f t="shared" si="13"/>
        <v>0</v>
      </c>
      <c r="AJ41" s="24">
        <f t="shared" si="14"/>
        <v>0</v>
      </c>
      <c r="AK41" s="24">
        <f t="shared" si="15"/>
        <v>0</v>
      </c>
      <c r="AL41" s="24">
        <f t="shared" si="16"/>
        <v>0</v>
      </c>
      <c r="AM41" s="24">
        <f t="shared" si="17"/>
        <v>0</v>
      </c>
      <c r="AN41" s="24">
        <f t="shared" si="18"/>
        <v>0</v>
      </c>
      <c r="AO41" s="24">
        <f t="shared" si="19"/>
        <v>0</v>
      </c>
    </row>
    <row r="42" spans="1:41" x14ac:dyDescent="0.25">
      <c r="A42" s="2">
        <v>39</v>
      </c>
      <c r="B42" s="1" t="str">
        <f>IF(ISBLANK(PRINCIPAL!B42)," ",PRINCIPAL!B42)</f>
        <v xml:space="preserve"> </v>
      </c>
      <c r="C42" s="14">
        <f t="shared" si="1"/>
        <v>0</v>
      </c>
      <c r="D42" s="12">
        <f t="shared" si="2"/>
        <v>0</v>
      </c>
      <c r="E42" s="10"/>
      <c r="F42" s="12">
        <f t="shared" si="20"/>
        <v>0</v>
      </c>
      <c r="G42" s="10"/>
      <c r="H42" s="12">
        <f t="shared" si="21"/>
        <v>0</v>
      </c>
      <c r="I42" s="10"/>
      <c r="J42" s="12">
        <f t="shared" si="22"/>
        <v>0</v>
      </c>
      <c r="K42" s="10"/>
      <c r="L42" s="12">
        <f t="shared" si="23"/>
        <v>0</v>
      </c>
      <c r="M42" s="10"/>
      <c r="N42" s="12">
        <f t="shared" si="3"/>
        <v>0</v>
      </c>
      <c r="O42" s="10"/>
      <c r="P42" s="12"/>
      <c r="R42" s="12"/>
      <c r="Z42" s="24">
        <f t="shared" si="4"/>
        <v>0</v>
      </c>
      <c r="AA42" s="24">
        <f t="shared" si="5"/>
        <v>0</v>
      </c>
      <c r="AB42" s="24">
        <f t="shared" si="6"/>
        <v>0</v>
      </c>
      <c r="AC42" s="24">
        <f t="shared" si="7"/>
        <v>0</v>
      </c>
      <c r="AD42" s="24">
        <f t="shared" si="8"/>
        <v>0</v>
      </c>
      <c r="AE42" s="24">
        <f t="shared" si="9"/>
        <v>0</v>
      </c>
      <c r="AF42" s="24">
        <f t="shared" si="10"/>
        <v>0</v>
      </c>
      <c r="AG42" s="24">
        <f t="shared" si="11"/>
        <v>0</v>
      </c>
      <c r="AH42" s="24">
        <f t="shared" si="12"/>
        <v>0</v>
      </c>
      <c r="AI42" s="24">
        <f t="shared" si="13"/>
        <v>0</v>
      </c>
      <c r="AJ42" s="24">
        <f t="shared" si="14"/>
        <v>0</v>
      </c>
      <c r="AK42" s="24">
        <f t="shared" si="15"/>
        <v>0</v>
      </c>
      <c r="AL42" s="24">
        <f t="shared" si="16"/>
        <v>0</v>
      </c>
      <c r="AM42" s="24">
        <f t="shared" si="17"/>
        <v>0</v>
      </c>
      <c r="AN42" s="24">
        <f t="shared" si="18"/>
        <v>0</v>
      </c>
      <c r="AO42" s="24">
        <f t="shared" si="19"/>
        <v>0</v>
      </c>
    </row>
    <row r="43" spans="1:41" x14ac:dyDescent="0.25">
      <c r="A43" s="2">
        <v>40</v>
      </c>
      <c r="B43" s="2" t="str">
        <f>IF(ISBLANK(PRINCIPAL!B43)," ",PRINCIPAL!B43)</f>
        <v xml:space="preserve"> </v>
      </c>
      <c r="C43" s="14">
        <f t="shared" si="1"/>
        <v>0</v>
      </c>
      <c r="D43" s="12">
        <f t="shared" si="2"/>
        <v>0</v>
      </c>
      <c r="E43" s="11"/>
      <c r="F43" s="12">
        <f t="shared" si="20"/>
        <v>0</v>
      </c>
      <c r="G43" s="11"/>
      <c r="H43" s="12">
        <f t="shared" si="21"/>
        <v>0</v>
      </c>
      <c r="I43" s="11"/>
      <c r="J43" s="12">
        <f t="shared" si="22"/>
        <v>0</v>
      </c>
      <c r="K43" s="11"/>
      <c r="L43" s="12">
        <f t="shared" si="23"/>
        <v>0</v>
      </c>
      <c r="M43" s="11"/>
      <c r="N43" s="12">
        <f t="shared" si="3"/>
        <v>0</v>
      </c>
      <c r="O43" s="11"/>
      <c r="P43" s="12"/>
      <c r="R43" s="12"/>
      <c r="Z43" s="24">
        <f t="shared" si="4"/>
        <v>0</v>
      </c>
      <c r="AA43" s="24">
        <f t="shared" si="5"/>
        <v>0</v>
      </c>
      <c r="AB43" s="24">
        <f t="shared" si="6"/>
        <v>0</v>
      </c>
      <c r="AC43" s="24">
        <f t="shared" si="7"/>
        <v>0</v>
      </c>
      <c r="AD43" s="24">
        <f t="shared" si="8"/>
        <v>0</v>
      </c>
      <c r="AE43" s="24">
        <f t="shared" si="9"/>
        <v>0</v>
      </c>
      <c r="AF43" s="24">
        <f t="shared" si="10"/>
        <v>0</v>
      </c>
      <c r="AG43" s="24">
        <f t="shared" si="11"/>
        <v>0</v>
      </c>
      <c r="AH43" s="24">
        <f t="shared" si="12"/>
        <v>0</v>
      </c>
      <c r="AI43" s="24">
        <f t="shared" si="13"/>
        <v>0</v>
      </c>
      <c r="AJ43" s="24">
        <f t="shared" si="14"/>
        <v>0</v>
      </c>
      <c r="AK43" s="24">
        <f t="shared" si="15"/>
        <v>0</v>
      </c>
      <c r="AL43" s="24">
        <f t="shared" si="16"/>
        <v>0</v>
      </c>
      <c r="AM43" s="24">
        <f t="shared" si="17"/>
        <v>0</v>
      </c>
      <c r="AN43" s="24">
        <f t="shared" si="18"/>
        <v>0</v>
      </c>
      <c r="AO43" s="24">
        <f t="shared" si="19"/>
        <v>0</v>
      </c>
    </row>
  </sheetData>
  <sheetProtection password="921F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2"/>
    <col min="2" max="2" width="51" style="2" customWidth="1"/>
    <col min="3" max="3" width="5" style="2" customWidth="1"/>
    <col min="4" max="4" width="5.140625" style="3" customWidth="1"/>
    <col min="5" max="5" width="11.42578125" style="3"/>
    <col min="6" max="6" width="4.28515625" style="3" customWidth="1"/>
    <col min="7" max="7" width="11.42578125" style="3"/>
    <col min="8" max="8" width="4.42578125" style="3" customWidth="1"/>
    <col min="9" max="9" width="11.42578125" style="3"/>
    <col min="10" max="10" width="4.85546875" style="3" customWidth="1"/>
    <col min="11" max="11" width="11.42578125" style="3"/>
    <col min="12" max="12" width="4.42578125" style="3" customWidth="1"/>
    <col min="13" max="13" width="11.42578125" style="3"/>
    <col min="14" max="14" width="4.28515625" style="2" customWidth="1"/>
    <col min="15" max="15" width="11.42578125" style="2"/>
    <col min="16" max="16" width="5" style="2" customWidth="1"/>
    <col min="17" max="17" width="11.42578125" style="2"/>
    <col min="18" max="18" width="3.28515625" style="2" customWidth="1"/>
    <col min="19" max="19" width="11.42578125" style="2"/>
    <col min="20" max="20" width="4.140625" style="2" customWidth="1"/>
    <col min="21" max="21" width="11.42578125" style="2"/>
    <col min="22" max="22" width="4" style="2" customWidth="1"/>
    <col min="23" max="23" width="11.42578125" style="2"/>
    <col min="24" max="24" width="4.28515625" style="2" customWidth="1"/>
    <col min="25" max="25" width="11.42578125" style="2"/>
    <col min="26" max="26" width="11.42578125" style="3"/>
    <col min="27" max="27" width="13.28515625" style="3" customWidth="1"/>
    <col min="28" max="28" width="11.42578125" style="3"/>
    <col min="29" max="29" width="13" style="3" customWidth="1"/>
    <col min="30" max="30" width="11.42578125" style="3"/>
    <col min="31" max="31" width="13.28515625" style="3" customWidth="1"/>
    <col min="32" max="32" width="11.42578125" style="3"/>
    <col min="33" max="33" width="13" style="3" customWidth="1"/>
    <col min="34" max="34" width="11.42578125" style="3"/>
    <col min="35" max="35" width="13.7109375" style="3" customWidth="1"/>
    <col min="36" max="36" width="11.42578125" style="3"/>
    <col min="37" max="37" width="13" style="3" customWidth="1"/>
    <col min="38" max="38" width="11.42578125" style="3"/>
    <col min="39" max="39" width="13.5703125" style="3" customWidth="1"/>
    <col min="40" max="40" width="11.42578125" style="3"/>
    <col min="41" max="41" width="13" style="3" customWidth="1"/>
    <col min="42" max="16384" width="11.42578125" style="2"/>
  </cols>
  <sheetData>
    <row r="1" spans="1:41" ht="15.75" thickBot="1" x14ac:dyDescent="0.3">
      <c r="B1" s="2" t="s">
        <v>33</v>
      </c>
      <c r="Z1" s="34" t="s">
        <v>64</v>
      </c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21"/>
    </row>
    <row r="2" spans="1:41" x14ac:dyDescent="0.25">
      <c r="Z2" s="36" t="s">
        <v>1</v>
      </c>
      <c r="AA2" s="37"/>
      <c r="AB2" s="36" t="s">
        <v>2</v>
      </c>
      <c r="AC2" s="37"/>
      <c r="AD2" s="36" t="s">
        <v>3</v>
      </c>
      <c r="AE2" s="37"/>
      <c r="AF2" s="36" t="s">
        <v>4</v>
      </c>
      <c r="AG2" s="37"/>
      <c r="AH2" s="36" t="s">
        <v>5</v>
      </c>
      <c r="AI2" s="37"/>
      <c r="AJ2" s="36" t="s">
        <v>6</v>
      </c>
      <c r="AK2" s="37"/>
      <c r="AL2" s="36" t="s">
        <v>7</v>
      </c>
      <c r="AM2" s="37"/>
      <c r="AN2" s="36" t="s">
        <v>8</v>
      </c>
      <c r="AO2" s="37"/>
    </row>
    <row r="3" spans="1:41" ht="15.75" thickBot="1" x14ac:dyDescent="0.3">
      <c r="B3" s="2" t="s">
        <v>0</v>
      </c>
      <c r="E3" s="3" t="s">
        <v>12</v>
      </c>
      <c r="G3" s="3" t="s">
        <v>10</v>
      </c>
      <c r="I3" s="3" t="s">
        <v>11</v>
      </c>
      <c r="K3" s="3" t="s">
        <v>13</v>
      </c>
      <c r="Z3" s="26" t="s">
        <v>29</v>
      </c>
      <c r="AA3" s="27" t="s">
        <v>30</v>
      </c>
      <c r="AB3" s="26" t="s">
        <v>29</v>
      </c>
      <c r="AC3" s="27" t="s">
        <v>30</v>
      </c>
      <c r="AD3" s="26" t="s">
        <v>29</v>
      </c>
      <c r="AE3" s="27" t="s">
        <v>30</v>
      </c>
      <c r="AF3" s="26" t="s">
        <v>29</v>
      </c>
      <c r="AG3" s="27" t="s">
        <v>30</v>
      </c>
      <c r="AH3" s="26" t="s">
        <v>29</v>
      </c>
      <c r="AI3" s="27" t="s">
        <v>30</v>
      </c>
      <c r="AJ3" s="26" t="s">
        <v>29</v>
      </c>
      <c r="AK3" s="27" t="s">
        <v>30</v>
      </c>
      <c r="AL3" s="26" t="s">
        <v>29</v>
      </c>
      <c r="AM3" s="27" t="s">
        <v>30</v>
      </c>
      <c r="AN3" s="26" t="s">
        <v>29</v>
      </c>
      <c r="AO3" s="27" t="s">
        <v>30</v>
      </c>
    </row>
    <row r="4" spans="1:41" x14ac:dyDescent="0.25">
      <c r="A4" s="2">
        <v>1</v>
      </c>
      <c r="B4" s="4" t="str">
        <f>IF(ISBLANK(PRINCIPAL!B4)," ",PRINCIPAL!B4)</f>
        <v xml:space="preserve"> </v>
      </c>
      <c r="C4" s="14">
        <f>D4+F4+H4+J4</f>
        <v>0</v>
      </c>
      <c r="D4" s="13">
        <f>IF(ISBLANK(E4),0,1)</f>
        <v>0</v>
      </c>
      <c r="E4" s="8"/>
      <c r="F4" s="13">
        <f t="shared" ref="F4:J19" si="0">IF(ISBLANK(G4),0,1)</f>
        <v>0</v>
      </c>
      <c r="G4" s="8"/>
      <c r="H4" s="13">
        <f t="shared" si="0"/>
        <v>0</v>
      </c>
      <c r="I4" s="8"/>
      <c r="J4" s="13">
        <f t="shared" si="0"/>
        <v>0</v>
      </c>
      <c r="K4" s="8"/>
      <c r="L4" s="13"/>
      <c r="M4" s="15"/>
      <c r="Z4" s="24">
        <f>ROUND(1*D4*E4+1*H4*I4+1*J4*K4,2)</f>
        <v>0</v>
      </c>
      <c r="AA4" s="24">
        <f>1*D4+1*H4+1*J4</f>
        <v>0</v>
      </c>
      <c r="AB4" s="24">
        <f>ROUND(1*F4*G4,2)</f>
        <v>0</v>
      </c>
      <c r="AC4" s="24">
        <f>1*F4</f>
        <v>0</v>
      </c>
      <c r="AD4" s="24">
        <f>ROUND(2*D4*E4+3*F4*G4+1*H4*I4+1*J4*K4,2)</f>
        <v>0</v>
      </c>
      <c r="AE4" s="24">
        <f>2*D4+3*F4+1*H4+1*J4</f>
        <v>0</v>
      </c>
      <c r="AF4" s="24">
        <f>ROUND(2*D4*E4+1*F4*G4+3*H4*I4+4*J4*K4,2)</f>
        <v>0</v>
      </c>
      <c r="AG4" s="24">
        <f>2*D4+1*F4+3*H4+4*J4</f>
        <v>0</v>
      </c>
      <c r="AH4" s="24">
        <f>ROUND(1*D4*E4+1*F4*G4+2*H4*I4,2)</f>
        <v>0</v>
      </c>
      <c r="AI4" s="24">
        <f>1*D4+1*F4+2*H4</f>
        <v>0</v>
      </c>
      <c r="AJ4" s="24"/>
      <c r="AK4" s="24"/>
      <c r="AL4" s="24">
        <f>ROUND(1*D4*E4+2*H4*I4,2)</f>
        <v>0</v>
      </c>
      <c r="AM4" s="24">
        <f>1*D4+2*H4</f>
        <v>0</v>
      </c>
      <c r="AN4" s="24"/>
      <c r="AO4" s="24"/>
    </row>
    <row r="5" spans="1:41" x14ac:dyDescent="0.25">
      <c r="A5" s="2">
        <v>2</v>
      </c>
      <c r="B5" s="2" t="str">
        <f>IF(ISBLANK(PRINCIPAL!B5)," ",PRINCIPAL!B5)</f>
        <v xml:space="preserve"> </v>
      </c>
      <c r="C5" s="14">
        <f t="shared" ref="C5:C43" si="1">D5+F5+H5+J5</f>
        <v>0</v>
      </c>
      <c r="D5" s="12">
        <f t="shared" ref="D5:D43" si="2">IF(ISBLANK(E5),0,1)</f>
        <v>0</v>
      </c>
      <c r="E5" s="9"/>
      <c r="F5" s="12">
        <f t="shared" si="0"/>
        <v>0</v>
      </c>
      <c r="G5" s="9"/>
      <c r="H5" s="12">
        <f t="shared" si="0"/>
        <v>0</v>
      </c>
      <c r="I5" s="9"/>
      <c r="J5" s="12">
        <f t="shared" si="0"/>
        <v>0</v>
      </c>
      <c r="K5" s="9"/>
      <c r="L5" s="12"/>
      <c r="M5" s="16"/>
      <c r="Z5" s="24">
        <f t="shared" ref="Z5:Z43" si="3">ROUND(1*D5*E5+1*H5*I5+1*J5*K5,2)</f>
        <v>0</v>
      </c>
      <c r="AA5" s="24">
        <f t="shared" ref="AA5:AA43" si="4">1*D5+1*H5+1*J5</f>
        <v>0</v>
      </c>
      <c r="AB5" s="24">
        <f t="shared" ref="AB5:AB43" si="5">ROUND(1*F5*G5,2)</f>
        <v>0</v>
      </c>
      <c r="AC5" s="24">
        <f t="shared" ref="AC5:AC43" si="6">1*F5</f>
        <v>0</v>
      </c>
      <c r="AD5" s="24">
        <f t="shared" ref="AD5:AD43" si="7">ROUND(2*D5*E5+3*F5*G5+1*H5*I5+1*J5*K5,2)</f>
        <v>0</v>
      </c>
      <c r="AE5" s="24">
        <f t="shared" ref="AE5:AE43" si="8">2*D5+3*F5+1*H5+1*J5</f>
        <v>0</v>
      </c>
      <c r="AF5" s="24">
        <f t="shared" ref="AF5:AF43" si="9">ROUND(2*D5*E5+1*F5*G5+3*H5*I5+4*J5*K5,2)</f>
        <v>0</v>
      </c>
      <c r="AG5" s="24">
        <f t="shared" ref="AG5:AG43" si="10">2*D5+1*F5+3*H5+4*J5</f>
        <v>0</v>
      </c>
      <c r="AH5" s="24">
        <f t="shared" ref="AH5:AH43" si="11">ROUND(1*D5*E5+1*F5*G5+2*H5*I5,2)</f>
        <v>0</v>
      </c>
      <c r="AI5" s="24">
        <f t="shared" ref="AI5:AI43" si="12">1*D5+1*F5+2*H5</f>
        <v>0</v>
      </c>
      <c r="AJ5" s="24"/>
      <c r="AK5" s="24"/>
      <c r="AL5" s="24">
        <f t="shared" ref="AL5:AL43" si="13">ROUND(1*D5*E5+2*H5*I5,2)</f>
        <v>0</v>
      </c>
      <c r="AM5" s="24">
        <f t="shared" ref="AM5:AM43" si="14">1*D5+2*H5</f>
        <v>0</v>
      </c>
      <c r="AN5" s="24"/>
      <c r="AO5" s="24"/>
    </row>
    <row r="6" spans="1:41" x14ac:dyDescent="0.25">
      <c r="A6" s="2">
        <v>3</v>
      </c>
      <c r="B6" s="1" t="str">
        <f>IF(ISBLANK(PRINCIPAL!B6)," ",PRINCIPAL!B6)</f>
        <v xml:space="preserve"> </v>
      </c>
      <c r="C6" s="14">
        <f t="shared" si="1"/>
        <v>0</v>
      </c>
      <c r="D6" s="12">
        <f t="shared" si="2"/>
        <v>0</v>
      </c>
      <c r="E6" s="10"/>
      <c r="F6" s="12">
        <f t="shared" si="0"/>
        <v>0</v>
      </c>
      <c r="G6" s="10"/>
      <c r="H6" s="12">
        <f t="shared" si="0"/>
        <v>0</v>
      </c>
      <c r="I6" s="10"/>
      <c r="J6" s="12">
        <f t="shared" si="0"/>
        <v>0</v>
      </c>
      <c r="K6" s="10"/>
      <c r="L6" s="12"/>
      <c r="M6" s="16"/>
      <c r="Z6" s="24">
        <f t="shared" si="3"/>
        <v>0</v>
      </c>
      <c r="AA6" s="24">
        <f t="shared" si="4"/>
        <v>0</v>
      </c>
      <c r="AB6" s="24">
        <f t="shared" si="5"/>
        <v>0</v>
      </c>
      <c r="AC6" s="24">
        <f t="shared" si="6"/>
        <v>0</v>
      </c>
      <c r="AD6" s="24">
        <f t="shared" si="7"/>
        <v>0</v>
      </c>
      <c r="AE6" s="24">
        <f t="shared" si="8"/>
        <v>0</v>
      </c>
      <c r="AF6" s="24">
        <f t="shared" si="9"/>
        <v>0</v>
      </c>
      <c r="AG6" s="24">
        <f t="shared" si="10"/>
        <v>0</v>
      </c>
      <c r="AH6" s="24">
        <f t="shared" si="11"/>
        <v>0</v>
      </c>
      <c r="AI6" s="24">
        <f t="shared" si="12"/>
        <v>0</v>
      </c>
      <c r="AJ6" s="24"/>
      <c r="AK6" s="24"/>
      <c r="AL6" s="24">
        <f t="shared" si="13"/>
        <v>0</v>
      </c>
      <c r="AM6" s="24">
        <f t="shared" si="14"/>
        <v>0</v>
      </c>
      <c r="AN6" s="24"/>
      <c r="AO6" s="24"/>
    </row>
    <row r="7" spans="1:41" x14ac:dyDescent="0.25">
      <c r="A7" s="2">
        <v>4</v>
      </c>
      <c r="B7" s="2" t="str">
        <f>IF(ISBLANK(PRINCIPAL!B7)," ",PRINCIPAL!B7)</f>
        <v xml:space="preserve"> </v>
      </c>
      <c r="C7" s="14">
        <f t="shared" si="1"/>
        <v>0</v>
      </c>
      <c r="D7" s="12">
        <f t="shared" si="2"/>
        <v>0</v>
      </c>
      <c r="E7" s="9"/>
      <c r="F7" s="12">
        <f t="shared" si="0"/>
        <v>0</v>
      </c>
      <c r="G7" s="9"/>
      <c r="H7" s="12">
        <f t="shared" si="0"/>
        <v>0</v>
      </c>
      <c r="I7" s="9"/>
      <c r="J7" s="12">
        <f t="shared" si="0"/>
        <v>0</v>
      </c>
      <c r="K7" s="9"/>
      <c r="L7" s="12"/>
      <c r="M7" s="16"/>
      <c r="Z7" s="24">
        <f t="shared" si="3"/>
        <v>0</v>
      </c>
      <c r="AA7" s="24">
        <f t="shared" si="4"/>
        <v>0</v>
      </c>
      <c r="AB7" s="24">
        <f t="shared" si="5"/>
        <v>0</v>
      </c>
      <c r="AC7" s="24">
        <f t="shared" si="6"/>
        <v>0</v>
      </c>
      <c r="AD7" s="24">
        <f t="shared" si="7"/>
        <v>0</v>
      </c>
      <c r="AE7" s="24">
        <f t="shared" si="8"/>
        <v>0</v>
      </c>
      <c r="AF7" s="24">
        <f t="shared" si="9"/>
        <v>0</v>
      </c>
      <c r="AG7" s="24">
        <f t="shared" si="10"/>
        <v>0</v>
      </c>
      <c r="AH7" s="24">
        <f t="shared" si="11"/>
        <v>0</v>
      </c>
      <c r="AI7" s="24">
        <f t="shared" si="12"/>
        <v>0</v>
      </c>
      <c r="AJ7" s="24"/>
      <c r="AK7" s="24"/>
      <c r="AL7" s="24">
        <f t="shared" si="13"/>
        <v>0</v>
      </c>
      <c r="AM7" s="24">
        <f t="shared" si="14"/>
        <v>0</v>
      </c>
      <c r="AN7" s="24"/>
      <c r="AO7" s="24"/>
    </row>
    <row r="8" spans="1:41" x14ac:dyDescent="0.25">
      <c r="A8" s="2">
        <v>5</v>
      </c>
      <c r="B8" s="1" t="str">
        <f>IF(ISBLANK(PRINCIPAL!B8)," ",PRINCIPAL!B8)</f>
        <v xml:space="preserve"> </v>
      </c>
      <c r="C8" s="14">
        <f t="shared" si="1"/>
        <v>0</v>
      </c>
      <c r="D8" s="12">
        <f t="shared" si="2"/>
        <v>0</v>
      </c>
      <c r="E8" s="10"/>
      <c r="F8" s="12">
        <f t="shared" si="0"/>
        <v>0</v>
      </c>
      <c r="G8" s="10"/>
      <c r="H8" s="12">
        <f t="shared" si="0"/>
        <v>0</v>
      </c>
      <c r="I8" s="10"/>
      <c r="J8" s="12">
        <f t="shared" si="0"/>
        <v>0</v>
      </c>
      <c r="K8" s="10"/>
      <c r="L8" s="12"/>
      <c r="M8" s="16"/>
      <c r="Z8" s="24">
        <f t="shared" si="3"/>
        <v>0</v>
      </c>
      <c r="AA8" s="24">
        <f t="shared" si="4"/>
        <v>0</v>
      </c>
      <c r="AB8" s="24">
        <f t="shared" si="5"/>
        <v>0</v>
      </c>
      <c r="AC8" s="24">
        <f t="shared" si="6"/>
        <v>0</v>
      </c>
      <c r="AD8" s="24">
        <f t="shared" si="7"/>
        <v>0</v>
      </c>
      <c r="AE8" s="24">
        <f t="shared" si="8"/>
        <v>0</v>
      </c>
      <c r="AF8" s="24">
        <f t="shared" si="9"/>
        <v>0</v>
      </c>
      <c r="AG8" s="24">
        <f t="shared" si="10"/>
        <v>0</v>
      </c>
      <c r="AH8" s="24">
        <f t="shared" si="11"/>
        <v>0</v>
      </c>
      <c r="AI8" s="24">
        <f t="shared" si="12"/>
        <v>0</v>
      </c>
      <c r="AJ8" s="24"/>
      <c r="AK8" s="24"/>
      <c r="AL8" s="24">
        <f t="shared" si="13"/>
        <v>0</v>
      </c>
      <c r="AM8" s="24">
        <f t="shared" si="14"/>
        <v>0</v>
      </c>
      <c r="AN8" s="24"/>
      <c r="AO8" s="24"/>
    </row>
    <row r="9" spans="1:41" x14ac:dyDescent="0.25">
      <c r="A9" s="2">
        <v>6</v>
      </c>
      <c r="B9" s="2" t="str">
        <f>IF(ISBLANK(PRINCIPAL!B9)," ",PRINCIPAL!B9)</f>
        <v xml:space="preserve"> </v>
      </c>
      <c r="C9" s="14">
        <f t="shared" si="1"/>
        <v>0</v>
      </c>
      <c r="D9" s="12">
        <f t="shared" si="2"/>
        <v>0</v>
      </c>
      <c r="E9" s="9"/>
      <c r="F9" s="12">
        <f t="shared" si="0"/>
        <v>0</v>
      </c>
      <c r="G9" s="9"/>
      <c r="H9" s="12">
        <f t="shared" si="0"/>
        <v>0</v>
      </c>
      <c r="I9" s="9"/>
      <c r="J9" s="12">
        <f t="shared" si="0"/>
        <v>0</v>
      </c>
      <c r="K9" s="9"/>
      <c r="L9" s="12"/>
      <c r="M9" s="16"/>
      <c r="Z9" s="24">
        <f t="shared" si="3"/>
        <v>0</v>
      </c>
      <c r="AA9" s="24">
        <f t="shared" si="4"/>
        <v>0</v>
      </c>
      <c r="AB9" s="24">
        <f t="shared" si="5"/>
        <v>0</v>
      </c>
      <c r="AC9" s="24">
        <f t="shared" si="6"/>
        <v>0</v>
      </c>
      <c r="AD9" s="24">
        <f t="shared" si="7"/>
        <v>0</v>
      </c>
      <c r="AE9" s="24">
        <f t="shared" si="8"/>
        <v>0</v>
      </c>
      <c r="AF9" s="24">
        <f t="shared" si="9"/>
        <v>0</v>
      </c>
      <c r="AG9" s="24">
        <f t="shared" si="10"/>
        <v>0</v>
      </c>
      <c r="AH9" s="24">
        <f t="shared" si="11"/>
        <v>0</v>
      </c>
      <c r="AI9" s="24">
        <f t="shared" si="12"/>
        <v>0</v>
      </c>
      <c r="AJ9" s="24"/>
      <c r="AK9" s="24"/>
      <c r="AL9" s="24">
        <f t="shared" si="13"/>
        <v>0</v>
      </c>
      <c r="AM9" s="24">
        <f t="shared" si="14"/>
        <v>0</v>
      </c>
      <c r="AN9" s="24"/>
      <c r="AO9" s="24"/>
    </row>
    <row r="10" spans="1:41" x14ac:dyDescent="0.25">
      <c r="A10" s="2">
        <v>7</v>
      </c>
      <c r="B10" s="1" t="str">
        <f>IF(ISBLANK(PRINCIPAL!B10)," ",PRINCIPAL!B10)</f>
        <v xml:space="preserve"> </v>
      </c>
      <c r="C10" s="14">
        <f t="shared" si="1"/>
        <v>0</v>
      </c>
      <c r="D10" s="12">
        <f t="shared" si="2"/>
        <v>0</v>
      </c>
      <c r="E10" s="10"/>
      <c r="F10" s="12">
        <f t="shared" si="0"/>
        <v>0</v>
      </c>
      <c r="G10" s="10"/>
      <c r="H10" s="12">
        <f t="shared" si="0"/>
        <v>0</v>
      </c>
      <c r="I10" s="10"/>
      <c r="J10" s="12">
        <f t="shared" si="0"/>
        <v>0</v>
      </c>
      <c r="K10" s="10"/>
      <c r="L10" s="12"/>
      <c r="M10" s="16"/>
      <c r="Z10" s="24">
        <f t="shared" si="3"/>
        <v>0</v>
      </c>
      <c r="AA10" s="24">
        <f t="shared" si="4"/>
        <v>0</v>
      </c>
      <c r="AB10" s="24">
        <f t="shared" si="5"/>
        <v>0</v>
      </c>
      <c r="AC10" s="24">
        <f t="shared" si="6"/>
        <v>0</v>
      </c>
      <c r="AD10" s="24">
        <f t="shared" si="7"/>
        <v>0</v>
      </c>
      <c r="AE10" s="24">
        <f t="shared" si="8"/>
        <v>0</v>
      </c>
      <c r="AF10" s="24">
        <f t="shared" si="9"/>
        <v>0</v>
      </c>
      <c r="AG10" s="24">
        <f t="shared" si="10"/>
        <v>0</v>
      </c>
      <c r="AH10" s="24">
        <f t="shared" si="11"/>
        <v>0</v>
      </c>
      <c r="AI10" s="24">
        <f t="shared" si="12"/>
        <v>0</v>
      </c>
      <c r="AJ10" s="24"/>
      <c r="AK10" s="24"/>
      <c r="AL10" s="24">
        <f t="shared" si="13"/>
        <v>0</v>
      </c>
      <c r="AM10" s="24">
        <f t="shared" si="14"/>
        <v>0</v>
      </c>
      <c r="AN10" s="24"/>
      <c r="AO10" s="24"/>
    </row>
    <row r="11" spans="1:41" x14ac:dyDescent="0.25">
      <c r="A11" s="2">
        <v>8</v>
      </c>
      <c r="B11" s="2" t="str">
        <f>IF(ISBLANK(PRINCIPAL!B11)," ",PRINCIPAL!B11)</f>
        <v xml:space="preserve"> </v>
      </c>
      <c r="C11" s="14">
        <f t="shared" si="1"/>
        <v>0</v>
      </c>
      <c r="D11" s="12">
        <f t="shared" si="2"/>
        <v>0</v>
      </c>
      <c r="E11" s="9"/>
      <c r="F11" s="12">
        <f t="shared" si="0"/>
        <v>0</v>
      </c>
      <c r="G11" s="9"/>
      <c r="H11" s="12">
        <f t="shared" si="0"/>
        <v>0</v>
      </c>
      <c r="I11" s="9"/>
      <c r="J11" s="12">
        <f t="shared" si="0"/>
        <v>0</v>
      </c>
      <c r="K11" s="9"/>
      <c r="L11" s="12"/>
      <c r="M11" s="16"/>
      <c r="Z11" s="24">
        <f t="shared" si="3"/>
        <v>0</v>
      </c>
      <c r="AA11" s="24">
        <f t="shared" si="4"/>
        <v>0</v>
      </c>
      <c r="AB11" s="24">
        <f t="shared" si="5"/>
        <v>0</v>
      </c>
      <c r="AC11" s="24">
        <f t="shared" si="6"/>
        <v>0</v>
      </c>
      <c r="AD11" s="24">
        <f t="shared" si="7"/>
        <v>0</v>
      </c>
      <c r="AE11" s="24">
        <f t="shared" si="8"/>
        <v>0</v>
      </c>
      <c r="AF11" s="24">
        <f t="shared" si="9"/>
        <v>0</v>
      </c>
      <c r="AG11" s="24">
        <f t="shared" si="10"/>
        <v>0</v>
      </c>
      <c r="AH11" s="24">
        <f t="shared" si="11"/>
        <v>0</v>
      </c>
      <c r="AI11" s="24">
        <f t="shared" si="12"/>
        <v>0</v>
      </c>
      <c r="AJ11" s="24"/>
      <c r="AK11" s="24"/>
      <c r="AL11" s="24">
        <f t="shared" si="13"/>
        <v>0</v>
      </c>
      <c r="AM11" s="24">
        <f t="shared" si="14"/>
        <v>0</v>
      </c>
      <c r="AN11" s="24"/>
      <c r="AO11" s="24"/>
    </row>
    <row r="12" spans="1:41" x14ac:dyDescent="0.25">
      <c r="A12" s="2">
        <v>9</v>
      </c>
      <c r="B12" s="1" t="str">
        <f>IF(ISBLANK(PRINCIPAL!B12)," ",PRINCIPAL!B12)</f>
        <v xml:space="preserve"> </v>
      </c>
      <c r="C12" s="14">
        <f t="shared" si="1"/>
        <v>0</v>
      </c>
      <c r="D12" s="12">
        <f t="shared" si="2"/>
        <v>0</v>
      </c>
      <c r="E12" s="10"/>
      <c r="F12" s="12">
        <f t="shared" si="0"/>
        <v>0</v>
      </c>
      <c r="G12" s="10"/>
      <c r="H12" s="12">
        <f t="shared" si="0"/>
        <v>0</v>
      </c>
      <c r="I12" s="10"/>
      <c r="J12" s="12">
        <f t="shared" si="0"/>
        <v>0</v>
      </c>
      <c r="K12" s="10"/>
      <c r="L12" s="12"/>
      <c r="M12" s="16"/>
      <c r="Z12" s="24">
        <f t="shared" si="3"/>
        <v>0</v>
      </c>
      <c r="AA12" s="24">
        <f t="shared" si="4"/>
        <v>0</v>
      </c>
      <c r="AB12" s="24">
        <f t="shared" si="5"/>
        <v>0</v>
      </c>
      <c r="AC12" s="24">
        <f t="shared" si="6"/>
        <v>0</v>
      </c>
      <c r="AD12" s="24">
        <f t="shared" si="7"/>
        <v>0</v>
      </c>
      <c r="AE12" s="24">
        <f t="shared" si="8"/>
        <v>0</v>
      </c>
      <c r="AF12" s="24">
        <f t="shared" si="9"/>
        <v>0</v>
      </c>
      <c r="AG12" s="24">
        <f t="shared" si="10"/>
        <v>0</v>
      </c>
      <c r="AH12" s="24">
        <f t="shared" si="11"/>
        <v>0</v>
      </c>
      <c r="AI12" s="24">
        <f t="shared" si="12"/>
        <v>0</v>
      </c>
      <c r="AJ12" s="24"/>
      <c r="AK12" s="24"/>
      <c r="AL12" s="24">
        <f t="shared" si="13"/>
        <v>0</v>
      </c>
      <c r="AM12" s="24">
        <f t="shared" si="14"/>
        <v>0</v>
      </c>
      <c r="AN12" s="24"/>
      <c r="AO12" s="24"/>
    </row>
    <row r="13" spans="1:41" x14ac:dyDescent="0.25">
      <c r="A13" s="2">
        <v>10</v>
      </c>
      <c r="B13" s="2" t="str">
        <f>IF(ISBLANK(PRINCIPAL!B13)," ",PRINCIPAL!B13)</f>
        <v xml:space="preserve"> </v>
      </c>
      <c r="C13" s="14">
        <f t="shared" si="1"/>
        <v>0</v>
      </c>
      <c r="D13" s="12">
        <f t="shared" si="2"/>
        <v>0</v>
      </c>
      <c r="E13" s="9"/>
      <c r="F13" s="12">
        <f t="shared" si="0"/>
        <v>0</v>
      </c>
      <c r="G13" s="9"/>
      <c r="H13" s="12">
        <f t="shared" si="0"/>
        <v>0</v>
      </c>
      <c r="I13" s="9"/>
      <c r="J13" s="12">
        <f t="shared" si="0"/>
        <v>0</v>
      </c>
      <c r="K13" s="9"/>
      <c r="L13" s="12"/>
      <c r="M13" s="16"/>
      <c r="Z13" s="24">
        <f t="shared" si="3"/>
        <v>0</v>
      </c>
      <c r="AA13" s="24">
        <f t="shared" si="4"/>
        <v>0</v>
      </c>
      <c r="AB13" s="24">
        <f t="shared" si="5"/>
        <v>0</v>
      </c>
      <c r="AC13" s="24">
        <f t="shared" si="6"/>
        <v>0</v>
      </c>
      <c r="AD13" s="24">
        <f t="shared" si="7"/>
        <v>0</v>
      </c>
      <c r="AE13" s="24">
        <f t="shared" si="8"/>
        <v>0</v>
      </c>
      <c r="AF13" s="24">
        <f t="shared" si="9"/>
        <v>0</v>
      </c>
      <c r="AG13" s="24">
        <f t="shared" si="10"/>
        <v>0</v>
      </c>
      <c r="AH13" s="24">
        <f t="shared" si="11"/>
        <v>0</v>
      </c>
      <c r="AI13" s="24">
        <f t="shared" si="12"/>
        <v>0</v>
      </c>
      <c r="AJ13" s="24"/>
      <c r="AK13" s="24"/>
      <c r="AL13" s="24">
        <f t="shared" si="13"/>
        <v>0</v>
      </c>
      <c r="AM13" s="24">
        <f t="shared" si="14"/>
        <v>0</v>
      </c>
      <c r="AN13" s="24"/>
      <c r="AO13" s="24"/>
    </row>
    <row r="14" spans="1:41" x14ac:dyDescent="0.25">
      <c r="A14" s="2">
        <v>11</v>
      </c>
      <c r="B14" s="1" t="str">
        <f>IF(ISBLANK(PRINCIPAL!B14)," ",PRINCIPAL!B14)</f>
        <v xml:space="preserve"> </v>
      </c>
      <c r="C14" s="14">
        <f t="shared" si="1"/>
        <v>0</v>
      </c>
      <c r="D14" s="12">
        <f t="shared" si="2"/>
        <v>0</v>
      </c>
      <c r="E14" s="10"/>
      <c r="F14" s="12">
        <f t="shared" si="0"/>
        <v>0</v>
      </c>
      <c r="G14" s="10"/>
      <c r="H14" s="12">
        <f t="shared" si="0"/>
        <v>0</v>
      </c>
      <c r="I14" s="10"/>
      <c r="J14" s="12">
        <f t="shared" si="0"/>
        <v>0</v>
      </c>
      <c r="K14" s="10"/>
      <c r="L14" s="12"/>
      <c r="M14" s="16"/>
      <c r="Z14" s="24">
        <f t="shared" si="3"/>
        <v>0</v>
      </c>
      <c r="AA14" s="24">
        <f t="shared" si="4"/>
        <v>0</v>
      </c>
      <c r="AB14" s="24">
        <f t="shared" si="5"/>
        <v>0</v>
      </c>
      <c r="AC14" s="24">
        <f t="shared" si="6"/>
        <v>0</v>
      </c>
      <c r="AD14" s="24">
        <f t="shared" si="7"/>
        <v>0</v>
      </c>
      <c r="AE14" s="24">
        <f t="shared" si="8"/>
        <v>0</v>
      </c>
      <c r="AF14" s="24">
        <f t="shared" si="9"/>
        <v>0</v>
      </c>
      <c r="AG14" s="24">
        <f t="shared" si="10"/>
        <v>0</v>
      </c>
      <c r="AH14" s="24">
        <f t="shared" si="11"/>
        <v>0</v>
      </c>
      <c r="AI14" s="24">
        <f t="shared" si="12"/>
        <v>0</v>
      </c>
      <c r="AJ14" s="24"/>
      <c r="AK14" s="24"/>
      <c r="AL14" s="24">
        <f t="shared" si="13"/>
        <v>0</v>
      </c>
      <c r="AM14" s="24">
        <f t="shared" si="14"/>
        <v>0</v>
      </c>
      <c r="AN14" s="24"/>
      <c r="AO14" s="24"/>
    </row>
    <row r="15" spans="1:41" x14ac:dyDescent="0.25">
      <c r="A15" s="2">
        <v>12</v>
      </c>
      <c r="B15" s="2" t="str">
        <f>IF(ISBLANK(PRINCIPAL!B15)," ",PRINCIPAL!B15)</f>
        <v xml:space="preserve"> </v>
      </c>
      <c r="C15" s="14">
        <f t="shared" si="1"/>
        <v>0</v>
      </c>
      <c r="D15" s="12">
        <f t="shared" si="2"/>
        <v>0</v>
      </c>
      <c r="E15" s="9"/>
      <c r="F15" s="12">
        <f t="shared" si="0"/>
        <v>0</v>
      </c>
      <c r="G15" s="9"/>
      <c r="H15" s="12">
        <f t="shared" si="0"/>
        <v>0</v>
      </c>
      <c r="I15" s="9"/>
      <c r="J15" s="12">
        <f t="shared" si="0"/>
        <v>0</v>
      </c>
      <c r="K15" s="9"/>
      <c r="L15" s="12"/>
      <c r="M15" s="16"/>
      <c r="Z15" s="24">
        <f t="shared" si="3"/>
        <v>0</v>
      </c>
      <c r="AA15" s="24">
        <f t="shared" si="4"/>
        <v>0</v>
      </c>
      <c r="AB15" s="24">
        <f t="shared" si="5"/>
        <v>0</v>
      </c>
      <c r="AC15" s="24">
        <f t="shared" si="6"/>
        <v>0</v>
      </c>
      <c r="AD15" s="24">
        <f t="shared" si="7"/>
        <v>0</v>
      </c>
      <c r="AE15" s="24">
        <f t="shared" si="8"/>
        <v>0</v>
      </c>
      <c r="AF15" s="24">
        <f t="shared" si="9"/>
        <v>0</v>
      </c>
      <c r="AG15" s="24">
        <f t="shared" si="10"/>
        <v>0</v>
      </c>
      <c r="AH15" s="24">
        <f t="shared" si="11"/>
        <v>0</v>
      </c>
      <c r="AI15" s="24">
        <f t="shared" si="12"/>
        <v>0</v>
      </c>
      <c r="AJ15" s="24"/>
      <c r="AK15" s="24"/>
      <c r="AL15" s="24">
        <f t="shared" si="13"/>
        <v>0</v>
      </c>
      <c r="AM15" s="24">
        <f t="shared" si="14"/>
        <v>0</v>
      </c>
      <c r="AN15" s="24"/>
      <c r="AO15" s="24"/>
    </row>
    <row r="16" spans="1:41" x14ac:dyDescent="0.25">
      <c r="A16" s="2">
        <v>13</v>
      </c>
      <c r="B16" s="1" t="str">
        <f>IF(ISBLANK(PRINCIPAL!B16)," ",PRINCIPAL!B16)</f>
        <v xml:space="preserve"> </v>
      </c>
      <c r="C16" s="14">
        <f t="shared" si="1"/>
        <v>0</v>
      </c>
      <c r="D16" s="12">
        <f t="shared" si="2"/>
        <v>0</v>
      </c>
      <c r="E16" s="10"/>
      <c r="F16" s="12">
        <f t="shared" si="0"/>
        <v>0</v>
      </c>
      <c r="G16" s="10"/>
      <c r="H16" s="12">
        <f t="shared" si="0"/>
        <v>0</v>
      </c>
      <c r="I16" s="10"/>
      <c r="J16" s="12">
        <f t="shared" si="0"/>
        <v>0</v>
      </c>
      <c r="K16" s="10"/>
      <c r="L16" s="12"/>
      <c r="M16" s="16"/>
      <c r="Z16" s="24">
        <f t="shared" si="3"/>
        <v>0</v>
      </c>
      <c r="AA16" s="24">
        <f t="shared" si="4"/>
        <v>0</v>
      </c>
      <c r="AB16" s="24">
        <f t="shared" si="5"/>
        <v>0</v>
      </c>
      <c r="AC16" s="24">
        <f t="shared" si="6"/>
        <v>0</v>
      </c>
      <c r="AD16" s="24">
        <f t="shared" si="7"/>
        <v>0</v>
      </c>
      <c r="AE16" s="24">
        <f t="shared" si="8"/>
        <v>0</v>
      </c>
      <c r="AF16" s="24">
        <f t="shared" si="9"/>
        <v>0</v>
      </c>
      <c r="AG16" s="24">
        <f t="shared" si="10"/>
        <v>0</v>
      </c>
      <c r="AH16" s="24">
        <f t="shared" si="11"/>
        <v>0</v>
      </c>
      <c r="AI16" s="24">
        <f t="shared" si="12"/>
        <v>0</v>
      </c>
      <c r="AJ16" s="24"/>
      <c r="AK16" s="24"/>
      <c r="AL16" s="24">
        <f t="shared" si="13"/>
        <v>0</v>
      </c>
      <c r="AM16" s="24">
        <f t="shared" si="14"/>
        <v>0</v>
      </c>
      <c r="AN16" s="24"/>
      <c r="AO16" s="24"/>
    </row>
    <row r="17" spans="1:41" x14ac:dyDescent="0.25">
      <c r="A17" s="2">
        <v>14</v>
      </c>
      <c r="B17" s="2" t="str">
        <f>IF(ISBLANK(PRINCIPAL!B17)," ",PRINCIPAL!B17)</f>
        <v xml:space="preserve"> </v>
      </c>
      <c r="C17" s="14">
        <f t="shared" si="1"/>
        <v>0</v>
      </c>
      <c r="D17" s="12">
        <f t="shared" si="2"/>
        <v>0</v>
      </c>
      <c r="E17" s="9"/>
      <c r="F17" s="12">
        <f t="shared" si="0"/>
        <v>0</v>
      </c>
      <c r="G17" s="9"/>
      <c r="H17" s="12">
        <f t="shared" si="0"/>
        <v>0</v>
      </c>
      <c r="I17" s="9"/>
      <c r="J17" s="12">
        <f t="shared" si="0"/>
        <v>0</v>
      </c>
      <c r="K17" s="9"/>
      <c r="L17" s="12"/>
      <c r="M17" s="16"/>
      <c r="Z17" s="24">
        <f t="shared" si="3"/>
        <v>0</v>
      </c>
      <c r="AA17" s="24">
        <f t="shared" si="4"/>
        <v>0</v>
      </c>
      <c r="AB17" s="24">
        <f t="shared" si="5"/>
        <v>0</v>
      </c>
      <c r="AC17" s="24">
        <f t="shared" si="6"/>
        <v>0</v>
      </c>
      <c r="AD17" s="24">
        <f t="shared" si="7"/>
        <v>0</v>
      </c>
      <c r="AE17" s="24">
        <f t="shared" si="8"/>
        <v>0</v>
      </c>
      <c r="AF17" s="24">
        <f t="shared" si="9"/>
        <v>0</v>
      </c>
      <c r="AG17" s="24">
        <f t="shared" si="10"/>
        <v>0</v>
      </c>
      <c r="AH17" s="24">
        <f t="shared" si="11"/>
        <v>0</v>
      </c>
      <c r="AI17" s="24">
        <f t="shared" si="12"/>
        <v>0</v>
      </c>
      <c r="AJ17" s="24"/>
      <c r="AK17" s="24"/>
      <c r="AL17" s="24">
        <f t="shared" si="13"/>
        <v>0</v>
      </c>
      <c r="AM17" s="24">
        <f t="shared" si="14"/>
        <v>0</v>
      </c>
      <c r="AN17" s="24"/>
      <c r="AO17" s="24"/>
    </row>
    <row r="18" spans="1:41" x14ac:dyDescent="0.25">
      <c r="A18" s="2">
        <v>15</v>
      </c>
      <c r="B18" s="1" t="str">
        <f>IF(ISBLANK(PRINCIPAL!B18)," ",PRINCIPAL!B18)</f>
        <v xml:space="preserve"> </v>
      </c>
      <c r="C18" s="14">
        <f t="shared" si="1"/>
        <v>0</v>
      </c>
      <c r="D18" s="12">
        <f t="shared" si="2"/>
        <v>0</v>
      </c>
      <c r="E18" s="10"/>
      <c r="F18" s="12">
        <f t="shared" si="0"/>
        <v>0</v>
      </c>
      <c r="G18" s="10"/>
      <c r="H18" s="12">
        <f t="shared" si="0"/>
        <v>0</v>
      </c>
      <c r="I18" s="10"/>
      <c r="J18" s="12">
        <f t="shared" si="0"/>
        <v>0</v>
      </c>
      <c r="K18" s="10"/>
      <c r="L18" s="12"/>
      <c r="M18" s="16"/>
      <c r="Z18" s="24">
        <f t="shared" si="3"/>
        <v>0</v>
      </c>
      <c r="AA18" s="24">
        <f t="shared" si="4"/>
        <v>0</v>
      </c>
      <c r="AB18" s="24">
        <f t="shared" si="5"/>
        <v>0</v>
      </c>
      <c r="AC18" s="24">
        <f t="shared" si="6"/>
        <v>0</v>
      </c>
      <c r="AD18" s="24">
        <f t="shared" si="7"/>
        <v>0</v>
      </c>
      <c r="AE18" s="24">
        <f t="shared" si="8"/>
        <v>0</v>
      </c>
      <c r="AF18" s="24">
        <f t="shared" si="9"/>
        <v>0</v>
      </c>
      <c r="AG18" s="24">
        <f t="shared" si="10"/>
        <v>0</v>
      </c>
      <c r="AH18" s="24">
        <f t="shared" si="11"/>
        <v>0</v>
      </c>
      <c r="AI18" s="24">
        <f t="shared" si="12"/>
        <v>0</v>
      </c>
      <c r="AJ18" s="24"/>
      <c r="AK18" s="24"/>
      <c r="AL18" s="24">
        <f t="shared" si="13"/>
        <v>0</v>
      </c>
      <c r="AM18" s="24">
        <f t="shared" si="14"/>
        <v>0</v>
      </c>
      <c r="AN18" s="24"/>
      <c r="AO18" s="24"/>
    </row>
    <row r="19" spans="1:41" x14ac:dyDescent="0.25">
      <c r="A19" s="2">
        <v>16</v>
      </c>
      <c r="B19" s="2" t="str">
        <f>IF(ISBLANK(PRINCIPAL!B19)," ",PRINCIPAL!B19)</f>
        <v xml:space="preserve"> </v>
      </c>
      <c r="C19" s="14">
        <f t="shared" si="1"/>
        <v>0</v>
      </c>
      <c r="D19" s="12">
        <f t="shared" si="2"/>
        <v>0</v>
      </c>
      <c r="E19" s="9"/>
      <c r="F19" s="12">
        <f t="shared" si="0"/>
        <v>0</v>
      </c>
      <c r="G19" s="9"/>
      <c r="H19" s="12">
        <f t="shared" si="0"/>
        <v>0</v>
      </c>
      <c r="I19" s="9"/>
      <c r="J19" s="12">
        <f t="shared" si="0"/>
        <v>0</v>
      </c>
      <c r="K19" s="9"/>
      <c r="L19" s="12"/>
      <c r="M19" s="16"/>
      <c r="Z19" s="24">
        <f t="shared" si="3"/>
        <v>0</v>
      </c>
      <c r="AA19" s="24">
        <f t="shared" si="4"/>
        <v>0</v>
      </c>
      <c r="AB19" s="24">
        <f t="shared" si="5"/>
        <v>0</v>
      </c>
      <c r="AC19" s="24">
        <f t="shared" si="6"/>
        <v>0</v>
      </c>
      <c r="AD19" s="24">
        <f t="shared" si="7"/>
        <v>0</v>
      </c>
      <c r="AE19" s="24">
        <f t="shared" si="8"/>
        <v>0</v>
      </c>
      <c r="AF19" s="24">
        <f t="shared" si="9"/>
        <v>0</v>
      </c>
      <c r="AG19" s="24">
        <f t="shared" si="10"/>
        <v>0</v>
      </c>
      <c r="AH19" s="24">
        <f t="shared" si="11"/>
        <v>0</v>
      </c>
      <c r="AI19" s="24">
        <f t="shared" si="12"/>
        <v>0</v>
      </c>
      <c r="AJ19" s="24"/>
      <c r="AK19" s="24"/>
      <c r="AL19" s="24">
        <f t="shared" si="13"/>
        <v>0</v>
      </c>
      <c r="AM19" s="24">
        <f t="shared" si="14"/>
        <v>0</v>
      </c>
      <c r="AN19" s="24"/>
      <c r="AO19" s="24"/>
    </row>
    <row r="20" spans="1:41" x14ac:dyDescent="0.25">
      <c r="A20" s="2">
        <v>17</v>
      </c>
      <c r="B20" s="1" t="str">
        <f>IF(ISBLANK(PRINCIPAL!B20)," ",PRINCIPAL!B20)</f>
        <v xml:space="preserve"> </v>
      </c>
      <c r="C20" s="14">
        <f t="shared" si="1"/>
        <v>0</v>
      </c>
      <c r="D20" s="12">
        <f t="shared" si="2"/>
        <v>0</v>
      </c>
      <c r="E20" s="10"/>
      <c r="F20" s="12">
        <f t="shared" ref="F20:F43" si="15">IF(ISBLANK(G20),0,1)</f>
        <v>0</v>
      </c>
      <c r="G20" s="10"/>
      <c r="H20" s="12">
        <f t="shared" ref="H20:H43" si="16">IF(ISBLANK(I20),0,1)</f>
        <v>0</v>
      </c>
      <c r="I20" s="10"/>
      <c r="J20" s="12">
        <f t="shared" ref="J20:J43" si="17">IF(ISBLANK(K20),0,1)</f>
        <v>0</v>
      </c>
      <c r="K20" s="10"/>
      <c r="L20" s="12"/>
      <c r="M20" s="16"/>
      <c r="Z20" s="24">
        <f t="shared" si="3"/>
        <v>0</v>
      </c>
      <c r="AA20" s="24">
        <f t="shared" si="4"/>
        <v>0</v>
      </c>
      <c r="AB20" s="24">
        <f t="shared" si="5"/>
        <v>0</v>
      </c>
      <c r="AC20" s="24">
        <f t="shared" si="6"/>
        <v>0</v>
      </c>
      <c r="AD20" s="24">
        <f t="shared" si="7"/>
        <v>0</v>
      </c>
      <c r="AE20" s="24">
        <f t="shared" si="8"/>
        <v>0</v>
      </c>
      <c r="AF20" s="24">
        <f t="shared" si="9"/>
        <v>0</v>
      </c>
      <c r="AG20" s="24">
        <f t="shared" si="10"/>
        <v>0</v>
      </c>
      <c r="AH20" s="24">
        <f t="shared" si="11"/>
        <v>0</v>
      </c>
      <c r="AI20" s="24">
        <f t="shared" si="12"/>
        <v>0</v>
      </c>
      <c r="AJ20" s="24"/>
      <c r="AK20" s="24"/>
      <c r="AL20" s="24">
        <f t="shared" si="13"/>
        <v>0</v>
      </c>
      <c r="AM20" s="24">
        <f t="shared" si="14"/>
        <v>0</v>
      </c>
      <c r="AN20" s="24"/>
      <c r="AO20" s="24"/>
    </row>
    <row r="21" spans="1:41" x14ac:dyDescent="0.25">
      <c r="A21" s="2">
        <v>18</v>
      </c>
      <c r="B21" s="2" t="str">
        <f>IF(ISBLANK(PRINCIPAL!B21)," ",PRINCIPAL!B21)</f>
        <v xml:space="preserve"> </v>
      </c>
      <c r="C21" s="14">
        <f t="shared" si="1"/>
        <v>0</v>
      </c>
      <c r="D21" s="12">
        <f t="shared" si="2"/>
        <v>0</v>
      </c>
      <c r="E21" s="9"/>
      <c r="F21" s="12">
        <f t="shared" si="15"/>
        <v>0</v>
      </c>
      <c r="G21" s="9"/>
      <c r="H21" s="12">
        <f t="shared" si="16"/>
        <v>0</v>
      </c>
      <c r="I21" s="9"/>
      <c r="J21" s="12">
        <f t="shared" si="17"/>
        <v>0</v>
      </c>
      <c r="K21" s="9"/>
      <c r="L21" s="12"/>
      <c r="M21" s="16"/>
      <c r="Z21" s="24">
        <f t="shared" si="3"/>
        <v>0</v>
      </c>
      <c r="AA21" s="24">
        <f t="shared" si="4"/>
        <v>0</v>
      </c>
      <c r="AB21" s="24">
        <f t="shared" si="5"/>
        <v>0</v>
      </c>
      <c r="AC21" s="24">
        <f t="shared" si="6"/>
        <v>0</v>
      </c>
      <c r="AD21" s="24">
        <f t="shared" si="7"/>
        <v>0</v>
      </c>
      <c r="AE21" s="24">
        <f t="shared" si="8"/>
        <v>0</v>
      </c>
      <c r="AF21" s="24">
        <f t="shared" si="9"/>
        <v>0</v>
      </c>
      <c r="AG21" s="24">
        <f t="shared" si="10"/>
        <v>0</v>
      </c>
      <c r="AH21" s="24">
        <f t="shared" si="11"/>
        <v>0</v>
      </c>
      <c r="AI21" s="24">
        <f t="shared" si="12"/>
        <v>0</v>
      </c>
      <c r="AJ21" s="24"/>
      <c r="AK21" s="24"/>
      <c r="AL21" s="24">
        <f t="shared" si="13"/>
        <v>0</v>
      </c>
      <c r="AM21" s="24">
        <f t="shared" si="14"/>
        <v>0</v>
      </c>
      <c r="AN21" s="24"/>
      <c r="AO21" s="24"/>
    </row>
    <row r="22" spans="1:41" x14ac:dyDescent="0.25">
      <c r="A22" s="2">
        <v>19</v>
      </c>
      <c r="B22" s="1" t="str">
        <f>IF(ISBLANK(PRINCIPAL!B22)," ",PRINCIPAL!B22)</f>
        <v xml:space="preserve"> </v>
      </c>
      <c r="C22" s="14">
        <f t="shared" si="1"/>
        <v>0</v>
      </c>
      <c r="D22" s="12">
        <f t="shared" si="2"/>
        <v>0</v>
      </c>
      <c r="E22" s="10"/>
      <c r="F22" s="12">
        <f t="shared" si="15"/>
        <v>0</v>
      </c>
      <c r="G22" s="10"/>
      <c r="H22" s="12">
        <f t="shared" si="16"/>
        <v>0</v>
      </c>
      <c r="I22" s="10"/>
      <c r="J22" s="12">
        <f t="shared" si="17"/>
        <v>0</v>
      </c>
      <c r="K22" s="10"/>
      <c r="L22" s="12"/>
      <c r="M22" s="16"/>
      <c r="Z22" s="24">
        <f t="shared" si="3"/>
        <v>0</v>
      </c>
      <c r="AA22" s="24">
        <f t="shared" si="4"/>
        <v>0</v>
      </c>
      <c r="AB22" s="24">
        <f t="shared" si="5"/>
        <v>0</v>
      </c>
      <c r="AC22" s="24">
        <f t="shared" si="6"/>
        <v>0</v>
      </c>
      <c r="AD22" s="24">
        <f t="shared" si="7"/>
        <v>0</v>
      </c>
      <c r="AE22" s="24">
        <f t="shared" si="8"/>
        <v>0</v>
      </c>
      <c r="AF22" s="24">
        <f t="shared" si="9"/>
        <v>0</v>
      </c>
      <c r="AG22" s="24">
        <f t="shared" si="10"/>
        <v>0</v>
      </c>
      <c r="AH22" s="24">
        <f t="shared" si="11"/>
        <v>0</v>
      </c>
      <c r="AI22" s="24">
        <f t="shared" si="12"/>
        <v>0</v>
      </c>
      <c r="AJ22" s="24"/>
      <c r="AK22" s="24"/>
      <c r="AL22" s="24">
        <f t="shared" si="13"/>
        <v>0</v>
      </c>
      <c r="AM22" s="24">
        <f t="shared" si="14"/>
        <v>0</v>
      </c>
      <c r="AN22" s="24"/>
      <c r="AO22" s="24"/>
    </row>
    <row r="23" spans="1:41" x14ac:dyDescent="0.25">
      <c r="A23" s="2">
        <v>20</v>
      </c>
      <c r="B23" s="2" t="str">
        <f>IF(ISBLANK(PRINCIPAL!B23)," ",PRINCIPAL!B23)</f>
        <v xml:space="preserve"> </v>
      </c>
      <c r="C23" s="14">
        <f t="shared" si="1"/>
        <v>0</v>
      </c>
      <c r="D23" s="12">
        <f t="shared" si="2"/>
        <v>0</v>
      </c>
      <c r="E23" s="9"/>
      <c r="F23" s="12">
        <f t="shared" si="15"/>
        <v>0</v>
      </c>
      <c r="G23" s="9"/>
      <c r="H23" s="12">
        <f t="shared" si="16"/>
        <v>0</v>
      </c>
      <c r="I23" s="9"/>
      <c r="J23" s="12">
        <f t="shared" si="17"/>
        <v>0</v>
      </c>
      <c r="K23" s="9"/>
      <c r="L23" s="12"/>
      <c r="M23" s="16"/>
      <c r="Z23" s="24">
        <f t="shared" si="3"/>
        <v>0</v>
      </c>
      <c r="AA23" s="24">
        <f t="shared" si="4"/>
        <v>0</v>
      </c>
      <c r="AB23" s="24">
        <f t="shared" si="5"/>
        <v>0</v>
      </c>
      <c r="AC23" s="24">
        <f t="shared" si="6"/>
        <v>0</v>
      </c>
      <c r="AD23" s="24">
        <f t="shared" si="7"/>
        <v>0</v>
      </c>
      <c r="AE23" s="24">
        <f t="shared" si="8"/>
        <v>0</v>
      </c>
      <c r="AF23" s="24">
        <f t="shared" si="9"/>
        <v>0</v>
      </c>
      <c r="AG23" s="24">
        <f t="shared" si="10"/>
        <v>0</v>
      </c>
      <c r="AH23" s="24">
        <f t="shared" si="11"/>
        <v>0</v>
      </c>
      <c r="AI23" s="24">
        <f t="shared" si="12"/>
        <v>0</v>
      </c>
      <c r="AJ23" s="24"/>
      <c r="AK23" s="24"/>
      <c r="AL23" s="24">
        <f t="shared" si="13"/>
        <v>0</v>
      </c>
      <c r="AM23" s="24">
        <f t="shared" si="14"/>
        <v>0</v>
      </c>
      <c r="AN23" s="24"/>
      <c r="AO23" s="24"/>
    </row>
    <row r="24" spans="1:41" x14ac:dyDescent="0.25">
      <c r="A24" s="2">
        <v>21</v>
      </c>
      <c r="B24" s="1" t="str">
        <f>IF(ISBLANK(PRINCIPAL!B24)," ",PRINCIPAL!B24)</f>
        <v xml:space="preserve"> </v>
      </c>
      <c r="C24" s="14">
        <f t="shared" si="1"/>
        <v>0</v>
      </c>
      <c r="D24" s="12">
        <f t="shared" si="2"/>
        <v>0</v>
      </c>
      <c r="E24" s="10"/>
      <c r="F24" s="12">
        <f t="shared" si="15"/>
        <v>0</v>
      </c>
      <c r="G24" s="10"/>
      <c r="H24" s="12">
        <f t="shared" si="16"/>
        <v>0</v>
      </c>
      <c r="I24" s="10"/>
      <c r="J24" s="12">
        <f t="shared" si="17"/>
        <v>0</v>
      </c>
      <c r="K24" s="10"/>
      <c r="L24" s="12"/>
      <c r="M24" s="16"/>
      <c r="Z24" s="24">
        <f t="shared" si="3"/>
        <v>0</v>
      </c>
      <c r="AA24" s="24">
        <f t="shared" si="4"/>
        <v>0</v>
      </c>
      <c r="AB24" s="24">
        <f t="shared" si="5"/>
        <v>0</v>
      </c>
      <c r="AC24" s="24">
        <f t="shared" si="6"/>
        <v>0</v>
      </c>
      <c r="AD24" s="24">
        <f t="shared" si="7"/>
        <v>0</v>
      </c>
      <c r="AE24" s="24">
        <f t="shared" si="8"/>
        <v>0</v>
      </c>
      <c r="AF24" s="24">
        <f t="shared" si="9"/>
        <v>0</v>
      </c>
      <c r="AG24" s="24">
        <f t="shared" si="10"/>
        <v>0</v>
      </c>
      <c r="AH24" s="24">
        <f t="shared" si="11"/>
        <v>0</v>
      </c>
      <c r="AI24" s="24">
        <f t="shared" si="12"/>
        <v>0</v>
      </c>
      <c r="AJ24" s="24"/>
      <c r="AK24" s="24"/>
      <c r="AL24" s="24">
        <f t="shared" si="13"/>
        <v>0</v>
      </c>
      <c r="AM24" s="24">
        <f t="shared" si="14"/>
        <v>0</v>
      </c>
      <c r="AN24" s="24"/>
      <c r="AO24" s="24"/>
    </row>
    <row r="25" spans="1:41" x14ac:dyDescent="0.25">
      <c r="A25" s="2">
        <v>22</v>
      </c>
      <c r="B25" s="2" t="str">
        <f>IF(ISBLANK(PRINCIPAL!B25)," ",PRINCIPAL!B25)</f>
        <v xml:space="preserve"> </v>
      </c>
      <c r="C25" s="14">
        <f t="shared" si="1"/>
        <v>0</v>
      </c>
      <c r="D25" s="12">
        <f t="shared" si="2"/>
        <v>0</v>
      </c>
      <c r="E25" s="9"/>
      <c r="F25" s="12">
        <f t="shared" si="15"/>
        <v>0</v>
      </c>
      <c r="G25" s="9"/>
      <c r="H25" s="12">
        <f t="shared" si="16"/>
        <v>0</v>
      </c>
      <c r="I25" s="9"/>
      <c r="J25" s="12">
        <f t="shared" si="17"/>
        <v>0</v>
      </c>
      <c r="K25" s="9"/>
      <c r="L25" s="12"/>
      <c r="M25" s="16"/>
      <c r="Z25" s="24">
        <f t="shared" si="3"/>
        <v>0</v>
      </c>
      <c r="AA25" s="24">
        <f t="shared" si="4"/>
        <v>0</v>
      </c>
      <c r="AB25" s="24">
        <f t="shared" si="5"/>
        <v>0</v>
      </c>
      <c r="AC25" s="24">
        <f t="shared" si="6"/>
        <v>0</v>
      </c>
      <c r="AD25" s="24">
        <f t="shared" si="7"/>
        <v>0</v>
      </c>
      <c r="AE25" s="24">
        <f t="shared" si="8"/>
        <v>0</v>
      </c>
      <c r="AF25" s="24">
        <f t="shared" si="9"/>
        <v>0</v>
      </c>
      <c r="AG25" s="24">
        <f t="shared" si="10"/>
        <v>0</v>
      </c>
      <c r="AH25" s="24">
        <f t="shared" si="11"/>
        <v>0</v>
      </c>
      <c r="AI25" s="24">
        <f t="shared" si="12"/>
        <v>0</v>
      </c>
      <c r="AJ25" s="24"/>
      <c r="AK25" s="24"/>
      <c r="AL25" s="24">
        <f t="shared" si="13"/>
        <v>0</v>
      </c>
      <c r="AM25" s="24">
        <f t="shared" si="14"/>
        <v>0</v>
      </c>
      <c r="AN25" s="24"/>
      <c r="AO25" s="24"/>
    </row>
    <row r="26" spans="1:41" x14ac:dyDescent="0.25">
      <c r="A26" s="2">
        <v>23</v>
      </c>
      <c r="B26" s="1" t="str">
        <f>IF(ISBLANK(PRINCIPAL!B26)," ",PRINCIPAL!B26)</f>
        <v xml:space="preserve"> </v>
      </c>
      <c r="C26" s="14">
        <f t="shared" si="1"/>
        <v>0</v>
      </c>
      <c r="D26" s="12">
        <f t="shared" si="2"/>
        <v>0</v>
      </c>
      <c r="E26" s="10"/>
      <c r="F26" s="12">
        <f t="shared" si="15"/>
        <v>0</v>
      </c>
      <c r="G26" s="10"/>
      <c r="H26" s="12">
        <f t="shared" si="16"/>
        <v>0</v>
      </c>
      <c r="I26" s="10"/>
      <c r="J26" s="12">
        <f t="shared" si="17"/>
        <v>0</v>
      </c>
      <c r="K26" s="10"/>
      <c r="L26" s="12"/>
      <c r="M26" s="16"/>
      <c r="Z26" s="24">
        <f t="shared" si="3"/>
        <v>0</v>
      </c>
      <c r="AA26" s="24">
        <f t="shared" si="4"/>
        <v>0</v>
      </c>
      <c r="AB26" s="24">
        <f t="shared" si="5"/>
        <v>0</v>
      </c>
      <c r="AC26" s="24">
        <f t="shared" si="6"/>
        <v>0</v>
      </c>
      <c r="AD26" s="24">
        <f t="shared" si="7"/>
        <v>0</v>
      </c>
      <c r="AE26" s="24">
        <f t="shared" si="8"/>
        <v>0</v>
      </c>
      <c r="AF26" s="24">
        <f t="shared" si="9"/>
        <v>0</v>
      </c>
      <c r="AG26" s="24">
        <f t="shared" si="10"/>
        <v>0</v>
      </c>
      <c r="AH26" s="24">
        <f t="shared" si="11"/>
        <v>0</v>
      </c>
      <c r="AI26" s="24">
        <f t="shared" si="12"/>
        <v>0</v>
      </c>
      <c r="AJ26" s="24"/>
      <c r="AK26" s="24"/>
      <c r="AL26" s="24">
        <f t="shared" si="13"/>
        <v>0</v>
      </c>
      <c r="AM26" s="24">
        <f t="shared" si="14"/>
        <v>0</v>
      </c>
      <c r="AN26" s="24"/>
      <c r="AO26" s="24"/>
    </row>
    <row r="27" spans="1:41" x14ac:dyDescent="0.25">
      <c r="A27" s="2">
        <v>24</v>
      </c>
      <c r="B27" s="2" t="str">
        <f>IF(ISBLANK(PRINCIPAL!B27)," ",PRINCIPAL!B27)</f>
        <v xml:space="preserve"> </v>
      </c>
      <c r="C27" s="14">
        <f t="shared" si="1"/>
        <v>0</v>
      </c>
      <c r="D27" s="12">
        <f t="shared" si="2"/>
        <v>0</v>
      </c>
      <c r="E27" s="9"/>
      <c r="F27" s="12">
        <f t="shared" si="15"/>
        <v>0</v>
      </c>
      <c r="G27" s="9"/>
      <c r="H27" s="12">
        <f t="shared" si="16"/>
        <v>0</v>
      </c>
      <c r="I27" s="9"/>
      <c r="J27" s="12">
        <f t="shared" si="17"/>
        <v>0</v>
      </c>
      <c r="K27" s="9"/>
      <c r="L27" s="12"/>
      <c r="M27" s="16"/>
      <c r="Z27" s="24">
        <f t="shared" si="3"/>
        <v>0</v>
      </c>
      <c r="AA27" s="24">
        <f t="shared" si="4"/>
        <v>0</v>
      </c>
      <c r="AB27" s="24">
        <f t="shared" si="5"/>
        <v>0</v>
      </c>
      <c r="AC27" s="24">
        <f t="shared" si="6"/>
        <v>0</v>
      </c>
      <c r="AD27" s="24">
        <f t="shared" si="7"/>
        <v>0</v>
      </c>
      <c r="AE27" s="24">
        <f t="shared" si="8"/>
        <v>0</v>
      </c>
      <c r="AF27" s="24">
        <f t="shared" si="9"/>
        <v>0</v>
      </c>
      <c r="AG27" s="24">
        <f t="shared" si="10"/>
        <v>0</v>
      </c>
      <c r="AH27" s="24">
        <f t="shared" si="11"/>
        <v>0</v>
      </c>
      <c r="AI27" s="24">
        <f t="shared" si="12"/>
        <v>0</v>
      </c>
      <c r="AJ27" s="24"/>
      <c r="AK27" s="24"/>
      <c r="AL27" s="24">
        <f t="shared" si="13"/>
        <v>0</v>
      </c>
      <c r="AM27" s="24">
        <f t="shared" si="14"/>
        <v>0</v>
      </c>
      <c r="AN27" s="24"/>
      <c r="AO27" s="24"/>
    </row>
    <row r="28" spans="1:41" x14ac:dyDescent="0.25">
      <c r="A28" s="2">
        <v>25</v>
      </c>
      <c r="B28" s="1" t="str">
        <f>IF(ISBLANK(PRINCIPAL!B28)," ",PRINCIPAL!B28)</f>
        <v xml:space="preserve"> </v>
      </c>
      <c r="C28" s="14">
        <f t="shared" si="1"/>
        <v>0</v>
      </c>
      <c r="D28" s="12">
        <f t="shared" si="2"/>
        <v>0</v>
      </c>
      <c r="E28" s="10"/>
      <c r="F28" s="12">
        <f t="shared" si="15"/>
        <v>0</v>
      </c>
      <c r="G28" s="10"/>
      <c r="H28" s="12">
        <f t="shared" si="16"/>
        <v>0</v>
      </c>
      <c r="I28" s="10"/>
      <c r="J28" s="12">
        <f t="shared" si="17"/>
        <v>0</v>
      </c>
      <c r="K28" s="10"/>
      <c r="L28" s="12"/>
      <c r="M28" s="16"/>
      <c r="Z28" s="24">
        <f t="shared" si="3"/>
        <v>0</v>
      </c>
      <c r="AA28" s="24">
        <f t="shared" si="4"/>
        <v>0</v>
      </c>
      <c r="AB28" s="24">
        <f t="shared" si="5"/>
        <v>0</v>
      </c>
      <c r="AC28" s="24">
        <f t="shared" si="6"/>
        <v>0</v>
      </c>
      <c r="AD28" s="24">
        <f t="shared" si="7"/>
        <v>0</v>
      </c>
      <c r="AE28" s="24">
        <f t="shared" si="8"/>
        <v>0</v>
      </c>
      <c r="AF28" s="24">
        <f t="shared" si="9"/>
        <v>0</v>
      </c>
      <c r="AG28" s="24">
        <f t="shared" si="10"/>
        <v>0</v>
      </c>
      <c r="AH28" s="24">
        <f t="shared" si="11"/>
        <v>0</v>
      </c>
      <c r="AI28" s="24">
        <f t="shared" si="12"/>
        <v>0</v>
      </c>
      <c r="AJ28" s="24"/>
      <c r="AK28" s="24"/>
      <c r="AL28" s="24">
        <f t="shared" si="13"/>
        <v>0</v>
      </c>
      <c r="AM28" s="24">
        <f t="shared" si="14"/>
        <v>0</v>
      </c>
      <c r="AN28" s="24"/>
      <c r="AO28" s="24"/>
    </row>
    <row r="29" spans="1:41" x14ac:dyDescent="0.25">
      <c r="A29" s="2">
        <v>26</v>
      </c>
      <c r="B29" s="2" t="str">
        <f>IF(ISBLANK(PRINCIPAL!B29)," ",PRINCIPAL!B29)</f>
        <v xml:space="preserve"> </v>
      </c>
      <c r="C29" s="14">
        <f t="shared" si="1"/>
        <v>0</v>
      </c>
      <c r="D29" s="12">
        <f t="shared" si="2"/>
        <v>0</v>
      </c>
      <c r="E29" s="9"/>
      <c r="F29" s="12">
        <f t="shared" si="15"/>
        <v>0</v>
      </c>
      <c r="G29" s="9"/>
      <c r="H29" s="12">
        <f t="shared" si="16"/>
        <v>0</v>
      </c>
      <c r="I29" s="9"/>
      <c r="J29" s="12">
        <f t="shared" si="17"/>
        <v>0</v>
      </c>
      <c r="K29" s="9"/>
      <c r="L29" s="12"/>
      <c r="M29" s="16"/>
      <c r="Z29" s="24">
        <f t="shared" si="3"/>
        <v>0</v>
      </c>
      <c r="AA29" s="24">
        <f t="shared" si="4"/>
        <v>0</v>
      </c>
      <c r="AB29" s="24">
        <f t="shared" si="5"/>
        <v>0</v>
      </c>
      <c r="AC29" s="24">
        <f t="shared" si="6"/>
        <v>0</v>
      </c>
      <c r="AD29" s="24">
        <f t="shared" si="7"/>
        <v>0</v>
      </c>
      <c r="AE29" s="24">
        <f t="shared" si="8"/>
        <v>0</v>
      </c>
      <c r="AF29" s="24">
        <f t="shared" si="9"/>
        <v>0</v>
      </c>
      <c r="AG29" s="24">
        <f t="shared" si="10"/>
        <v>0</v>
      </c>
      <c r="AH29" s="24">
        <f t="shared" si="11"/>
        <v>0</v>
      </c>
      <c r="AI29" s="24">
        <f t="shared" si="12"/>
        <v>0</v>
      </c>
      <c r="AJ29" s="24"/>
      <c r="AK29" s="24"/>
      <c r="AL29" s="24">
        <f t="shared" si="13"/>
        <v>0</v>
      </c>
      <c r="AM29" s="24">
        <f t="shared" si="14"/>
        <v>0</v>
      </c>
      <c r="AN29" s="24"/>
      <c r="AO29" s="24"/>
    </row>
    <row r="30" spans="1:41" x14ac:dyDescent="0.25">
      <c r="A30" s="2">
        <v>27</v>
      </c>
      <c r="B30" s="1" t="str">
        <f>IF(ISBLANK(PRINCIPAL!B30)," ",PRINCIPAL!B30)</f>
        <v xml:space="preserve"> </v>
      </c>
      <c r="C30" s="14">
        <f t="shared" si="1"/>
        <v>0</v>
      </c>
      <c r="D30" s="12">
        <f t="shared" si="2"/>
        <v>0</v>
      </c>
      <c r="E30" s="10"/>
      <c r="F30" s="12">
        <f t="shared" si="15"/>
        <v>0</v>
      </c>
      <c r="G30" s="10"/>
      <c r="H30" s="12">
        <f t="shared" si="16"/>
        <v>0</v>
      </c>
      <c r="I30" s="10"/>
      <c r="J30" s="12">
        <f t="shared" si="17"/>
        <v>0</v>
      </c>
      <c r="K30" s="10"/>
      <c r="L30" s="12"/>
      <c r="M30" s="16"/>
      <c r="Z30" s="24">
        <f t="shared" si="3"/>
        <v>0</v>
      </c>
      <c r="AA30" s="24">
        <f t="shared" si="4"/>
        <v>0</v>
      </c>
      <c r="AB30" s="24">
        <f t="shared" si="5"/>
        <v>0</v>
      </c>
      <c r="AC30" s="24">
        <f t="shared" si="6"/>
        <v>0</v>
      </c>
      <c r="AD30" s="24">
        <f t="shared" si="7"/>
        <v>0</v>
      </c>
      <c r="AE30" s="24">
        <f t="shared" si="8"/>
        <v>0</v>
      </c>
      <c r="AF30" s="24">
        <f t="shared" si="9"/>
        <v>0</v>
      </c>
      <c r="AG30" s="24">
        <f t="shared" si="10"/>
        <v>0</v>
      </c>
      <c r="AH30" s="24">
        <f t="shared" si="11"/>
        <v>0</v>
      </c>
      <c r="AI30" s="24">
        <f t="shared" si="12"/>
        <v>0</v>
      </c>
      <c r="AJ30" s="24"/>
      <c r="AK30" s="24"/>
      <c r="AL30" s="24">
        <f t="shared" si="13"/>
        <v>0</v>
      </c>
      <c r="AM30" s="24">
        <f t="shared" si="14"/>
        <v>0</v>
      </c>
      <c r="AN30" s="24"/>
      <c r="AO30" s="24"/>
    </row>
    <row r="31" spans="1:41" x14ac:dyDescent="0.25">
      <c r="A31" s="2">
        <v>28</v>
      </c>
      <c r="B31" s="2" t="str">
        <f>IF(ISBLANK(PRINCIPAL!B31)," ",PRINCIPAL!B31)</f>
        <v xml:space="preserve"> </v>
      </c>
      <c r="C31" s="14">
        <f t="shared" si="1"/>
        <v>0</v>
      </c>
      <c r="D31" s="12">
        <f t="shared" si="2"/>
        <v>0</v>
      </c>
      <c r="E31" s="9"/>
      <c r="F31" s="12">
        <f t="shared" si="15"/>
        <v>0</v>
      </c>
      <c r="G31" s="9"/>
      <c r="H31" s="12">
        <f t="shared" si="16"/>
        <v>0</v>
      </c>
      <c r="I31" s="9"/>
      <c r="J31" s="12">
        <f t="shared" si="17"/>
        <v>0</v>
      </c>
      <c r="K31" s="9"/>
      <c r="L31" s="12"/>
      <c r="M31" s="16"/>
      <c r="Z31" s="24">
        <f t="shared" si="3"/>
        <v>0</v>
      </c>
      <c r="AA31" s="24">
        <f t="shared" si="4"/>
        <v>0</v>
      </c>
      <c r="AB31" s="24">
        <f t="shared" si="5"/>
        <v>0</v>
      </c>
      <c r="AC31" s="24">
        <f t="shared" si="6"/>
        <v>0</v>
      </c>
      <c r="AD31" s="24">
        <f t="shared" si="7"/>
        <v>0</v>
      </c>
      <c r="AE31" s="24">
        <f t="shared" si="8"/>
        <v>0</v>
      </c>
      <c r="AF31" s="24">
        <f t="shared" si="9"/>
        <v>0</v>
      </c>
      <c r="AG31" s="24">
        <f t="shared" si="10"/>
        <v>0</v>
      </c>
      <c r="AH31" s="24">
        <f t="shared" si="11"/>
        <v>0</v>
      </c>
      <c r="AI31" s="24">
        <f t="shared" si="12"/>
        <v>0</v>
      </c>
      <c r="AJ31" s="24"/>
      <c r="AK31" s="24"/>
      <c r="AL31" s="24">
        <f t="shared" si="13"/>
        <v>0</v>
      </c>
      <c r="AM31" s="24">
        <f t="shared" si="14"/>
        <v>0</v>
      </c>
      <c r="AN31" s="24"/>
      <c r="AO31" s="24"/>
    </row>
    <row r="32" spans="1:41" x14ac:dyDescent="0.25">
      <c r="A32" s="2">
        <v>29</v>
      </c>
      <c r="B32" s="1" t="str">
        <f>IF(ISBLANK(PRINCIPAL!B32)," ",PRINCIPAL!B32)</f>
        <v xml:space="preserve"> </v>
      </c>
      <c r="C32" s="14">
        <f t="shared" si="1"/>
        <v>0</v>
      </c>
      <c r="D32" s="12">
        <f t="shared" si="2"/>
        <v>0</v>
      </c>
      <c r="E32" s="10"/>
      <c r="F32" s="12">
        <f t="shared" si="15"/>
        <v>0</v>
      </c>
      <c r="G32" s="10"/>
      <c r="H32" s="12">
        <f t="shared" si="16"/>
        <v>0</v>
      </c>
      <c r="I32" s="10"/>
      <c r="J32" s="12">
        <f t="shared" si="17"/>
        <v>0</v>
      </c>
      <c r="K32" s="10"/>
      <c r="L32" s="12"/>
      <c r="M32" s="16"/>
      <c r="Z32" s="24">
        <f t="shared" si="3"/>
        <v>0</v>
      </c>
      <c r="AA32" s="24">
        <f t="shared" si="4"/>
        <v>0</v>
      </c>
      <c r="AB32" s="24">
        <f t="shared" si="5"/>
        <v>0</v>
      </c>
      <c r="AC32" s="24">
        <f t="shared" si="6"/>
        <v>0</v>
      </c>
      <c r="AD32" s="24">
        <f t="shared" si="7"/>
        <v>0</v>
      </c>
      <c r="AE32" s="24">
        <f t="shared" si="8"/>
        <v>0</v>
      </c>
      <c r="AF32" s="24">
        <f t="shared" si="9"/>
        <v>0</v>
      </c>
      <c r="AG32" s="24">
        <f t="shared" si="10"/>
        <v>0</v>
      </c>
      <c r="AH32" s="24">
        <f t="shared" si="11"/>
        <v>0</v>
      </c>
      <c r="AI32" s="24">
        <f t="shared" si="12"/>
        <v>0</v>
      </c>
      <c r="AJ32" s="24"/>
      <c r="AK32" s="24"/>
      <c r="AL32" s="24">
        <f t="shared" si="13"/>
        <v>0</v>
      </c>
      <c r="AM32" s="24">
        <f t="shared" si="14"/>
        <v>0</v>
      </c>
      <c r="AN32" s="24"/>
      <c r="AO32" s="24"/>
    </row>
    <row r="33" spans="1:41" x14ac:dyDescent="0.25">
      <c r="A33" s="2">
        <v>30</v>
      </c>
      <c r="B33" s="2" t="str">
        <f>IF(ISBLANK(PRINCIPAL!B33)," ",PRINCIPAL!B33)</f>
        <v xml:space="preserve"> </v>
      </c>
      <c r="C33" s="14">
        <f t="shared" si="1"/>
        <v>0</v>
      </c>
      <c r="D33" s="12">
        <f t="shared" si="2"/>
        <v>0</v>
      </c>
      <c r="E33" s="9"/>
      <c r="F33" s="12">
        <f t="shared" si="15"/>
        <v>0</v>
      </c>
      <c r="G33" s="9"/>
      <c r="H33" s="12">
        <f t="shared" si="16"/>
        <v>0</v>
      </c>
      <c r="I33" s="9"/>
      <c r="J33" s="12">
        <f t="shared" si="17"/>
        <v>0</v>
      </c>
      <c r="K33" s="9"/>
      <c r="L33" s="12"/>
      <c r="M33" s="16"/>
      <c r="Z33" s="24">
        <f t="shared" si="3"/>
        <v>0</v>
      </c>
      <c r="AA33" s="24">
        <f t="shared" si="4"/>
        <v>0</v>
      </c>
      <c r="AB33" s="24">
        <f t="shared" si="5"/>
        <v>0</v>
      </c>
      <c r="AC33" s="24">
        <f t="shared" si="6"/>
        <v>0</v>
      </c>
      <c r="AD33" s="24">
        <f t="shared" si="7"/>
        <v>0</v>
      </c>
      <c r="AE33" s="24">
        <f t="shared" si="8"/>
        <v>0</v>
      </c>
      <c r="AF33" s="24">
        <f t="shared" si="9"/>
        <v>0</v>
      </c>
      <c r="AG33" s="24">
        <f t="shared" si="10"/>
        <v>0</v>
      </c>
      <c r="AH33" s="24">
        <f t="shared" si="11"/>
        <v>0</v>
      </c>
      <c r="AI33" s="24">
        <f t="shared" si="12"/>
        <v>0</v>
      </c>
      <c r="AJ33" s="24"/>
      <c r="AK33" s="24"/>
      <c r="AL33" s="24">
        <f t="shared" si="13"/>
        <v>0</v>
      </c>
      <c r="AM33" s="24">
        <f t="shared" si="14"/>
        <v>0</v>
      </c>
      <c r="AN33" s="24"/>
      <c r="AO33" s="24"/>
    </row>
    <row r="34" spans="1:41" x14ac:dyDescent="0.25">
      <c r="A34" s="2">
        <v>31</v>
      </c>
      <c r="B34" s="1" t="str">
        <f>IF(ISBLANK(PRINCIPAL!B34)," ",PRINCIPAL!B34)</f>
        <v xml:space="preserve"> </v>
      </c>
      <c r="C34" s="14">
        <f t="shared" si="1"/>
        <v>0</v>
      </c>
      <c r="D34" s="12">
        <f t="shared" si="2"/>
        <v>0</v>
      </c>
      <c r="E34" s="10"/>
      <c r="F34" s="12">
        <f t="shared" si="15"/>
        <v>0</v>
      </c>
      <c r="G34" s="10"/>
      <c r="H34" s="12">
        <f t="shared" si="16"/>
        <v>0</v>
      </c>
      <c r="I34" s="10"/>
      <c r="J34" s="12">
        <f t="shared" si="17"/>
        <v>0</v>
      </c>
      <c r="K34" s="10"/>
      <c r="L34" s="12"/>
      <c r="M34" s="16"/>
      <c r="Z34" s="24">
        <f t="shared" si="3"/>
        <v>0</v>
      </c>
      <c r="AA34" s="24">
        <f t="shared" si="4"/>
        <v>0</v>
      </c>
      <c r="AB34" s="24">
        <f t="shared" si="5"/>
        <v>0</v>
      </c>
      <c r="AC34" s="24">
        <f t="shared" si="6"/>
        <v>0</v>
      </c>
      <c r="AD34" s="24">
        <f t="shared" si="7"/>
        <v>0</v>
      </c>
      <c r="AE34" s="24">
        <f t="shared" si="8"/>
        <v>0</v>
      </c>
      <c r="AF34" s="24">
        <f t="shared" si="9"/>
        <v>0</v>
      </c>
      <c r="AG34" s="24">
        <f t="shared" si="10"/>
        <v>0</v>
      </c>
      <c r="AH34" s="24">
        <f t="shared" si="11"/>
        <v>0</v>
      </c>
      <c r="AI34" s="24">
        <f t="shared" si="12"/>
        <v>0</v>
      </c>
      <c r="AJ34" s="24"/>
      <c r="AK34" s="24"/>
      <c r="AL34" s="24">
        <f t="shared" si="13"/>
        <v>0</v>
      </c>
      <c r="AM34" s="24">
        <f t="shared" si="14"/>
        <v>0</v>
      </c>
      <c r="AN34" s="24"/>
      <c r="AO34" s="24"/>
    </row>
    <row r="35" spans="1:41" x14ac:dyDescent="0.25">
      <c r="A35" s="2">
        <v>32</v>
      </c>
      <c r="B35" s="2" t="str">
        <f>IF(ISBLANK(PRINCIPAL!B35)," ",PRINCIPAL!B35)</f>
        <v xml:space="preserve"> </v>
      </c>
      <c r="C35" s="14">
        <f t="shared" si="1"/>
        <v>0</v>
      </c>
      <c r="D35" s="12">
        <f t="shared" si="2"/>
        <v>0</v>
      </c>
      <c r="E35" s="9"/>
      <c r="F35" s="12">
        <f t="shared" si="15"/>
        <v>0</v>
      </c>
      <c r="G35" s="9"/>
      <c r="H35" s="12">
        <f t="shared" si="16"/>
        <v>0</v>
      </c>
      <c r="I35" s="9"/>
      <c r="J35" s="12">
        <f t="shared" si="17"/>
        <v>0</v>
      </c>
      <c r="K35" s="9"/>
      <c r="L35" s="12"/>
      <c r="M35" s="16"/>
      <c r="Z35" s="24">
        <f t="shared" si="3"/>
        <v>0</v>
      </c>
      <c r="AA35" s="24">
        <f t="shared" si="4"/>
        <v>0</v>
      </c>
      <c r="AB35" s="24">
        <f t="shared" si="5"/>
        <v>0</v>
      </c>
      <c r="AC35" s="24">
        <f t="shared" si="6"/>
        <v>0</v>
      </c>
      <c r="AD35" s="24">
        <f t="shared" si="7"/>
        <v>0</v>
      </c>
      <c r="AE35" s="24">
        <f t="shared" si="8"/>
        <v>0</v>
      </c>
      <c r="AF35" s="24">
        <f t="shared" si="9"/>
        <v>0</v>
      </c>
      <c r="AG35" s="24">
        <f t="shared" si="10"/>
        <v>0</v>
      </c>
      <c r="AH35" s="24">
        <f t="shared" si="11"/>
        <v>0</v>
      </c>
      <c r="AI35" s="24">
        <f t="shared" si="12"/>
        <v>0</v>
      </c>
      <c r="AJ35" s="24"/>
      <c r="AK35" s="24"/>
      <c r="AL35" s="24">
        <f t="shared" si="13"/>
        <v>0</v>
      </c>
      <c r="AM35" s="24">
        <f t="shared" si="14"/>
        <v>0</v>
      </c>
      <c r="AN35" s="24"/>
      <c r="AO35" s="24"/>
    </row>
    <row r="36" spans="1:41" x14ac:dyDescent="0.25">
      <c r="A36" s="2">
        <v>33</v>
      </c>
      <c r="B36" s="1" t="str">
        <f>IF(ISBLANK(PRINCIPAL!B36)," ",PRINCIPAL!B36)</f>
        <v xml:space="preserve"> </v>
      </c>
      <c r="C36" s="14">
        <f t="shared" si="1"/>
        <v>0</v>
      </c>
      <c r="D36" s="12">
        <f t="shared" si="2"/>
        <v>0</v>
      </c>
      <c r="E36" s="10"/>
      <c r="F36" s="12">
        <f t="shared" si="15"/>
        <v>0</v>
      </c>
      <c r="G36" s="10"/>
      <c r="H36" s="12">
        <f t="shared" si="16"/>
        <v>0</v>
      </c>
      <c r="I36" s="10"/>
      <c r="J36" s="12">
        <f t="shared" si="17"/>
        <v>0</v>
      </c>
      <c r="K36" s="10"/>
      <c r="L36" s="12"/>
      <c r="M36" s="16"/>
      <c r="Z36" s="24">
        <f t="shared" si="3"/>
        <v>0</v>
      </c>
      <c r="AA36" s="24">
        <f t="shared" si="4"/>
        <v>0</v>
      </c>
      <c r="AB36" s="24">
        <f t="shared" si="5"/>
        <v>0</v>
      </c>
      <c r="AC36" s="24">
        <f t="shared" si="6"/>
        <v>0</v>
      </c>
      <c r="AD36" s="24">
        <f t="shared" si="7"/>
        <v>0</v>
      </c>
      <c r="AE36" s="24">
        <f t="shared" si="8"/>
        <v>0</v>
      </c>
      <c r="AF36" s="24">
        <f t="shared" si="9"/>
        <v>0</v>
      </c>
      <c r="AG36" s="24">
        <f t="shared" si="10"/>
        <v>0</v>
      </c>
      <c r="AH36" s="24">
        <f t="shared" si="11"/>
        <v>0</v>
      </c>
      <c r="AI36" s="24">
        <f t="shared" si="12"/>
        <v>0</v>
      </c>
      <c r="AJ36" s="24"/>
      <c r="AK36" s="24"/>
      <c r="AL36" s="24">
        <f t="shared" si="13"/>
        <v>0</v>
      </c>
      <c r="AM36" s="24">
        <f t="shared" si="14"/>
        <v>0</v>
      </c>
      <c r="AN36" s="24"/>
      <c r="AO36" s="24"/>
    </row>
    <row r="37" spans="1:41" x14ac:dyDescent="0.25">
      <c r="A37" s="2">
        <v>34</v>
      </c>
      <c r="B37" s="2" t="str">
        <f>IF(ISBLANK(PRINCIPAL!B37)," ",PRINCIPAL!B37)</f>
        <v xml:space="preserve"> </v>
      </c>
      <c r="C37" s="14">
        <f t="shared" si="1"/>
        <v>0</v>
      </c>
      <c r="D37" s="12">
        <f t="shared" si="2"/>
        <v>0</v>
      </c>
      <c r="E37" s="9"/>
      <c r="F37" s="12">
        <f t="shared" si="15"/>
        <v>0</v>
      </c>
      <c r="G37" s="9"/>
      <c r="H37" s="12">
        <f t="shared" si="16"/>
        <v>0</v>
      </c>
      <c r="I37" s="9"/>
      <c r="J37" s="12">
        <f t="shared" si="17"/>
        <v>0</v>
      </c>
      <c r="K37" s="9"/>
      <c r="L37" s="12"/>
      <c r="M37" s="16"/>
      <c r="Z37" s="24">
        <f t="shared" si="3"/>
        <v>0</v>
      </c>
      <c r="AA37" s="24">
        <f t="shared" si="4"/>
        <v>0</v>
      </c>
      <c r="AB37" s="24">
        <f t="shared" si="5"/>
        <v>0</v>
      </c>
      <c r="AC37" s="24">
        <f t="shared" si="6"/>
        <v>0</v>
      </c>
      <c r="AD37" s="24">
        <f t="shared" si="7"/>
        <v>0</v>
      </c>
      <c r="AE37" s="24">
        <f t="shared" si="8"/>
        <v>0</v>
      </c>
      <c r="AF37" s="24">
        <f t="shared" si="9"/>
        <v>0</v>
      </c>
      <c r="AG37" s="24">
        <f t="shared" si="10"/>
        <v>0</v>
      </c>
      <c r="AH37" s="24">
        <f t="shared" si="11"/>
        <v>0</v>
      </c>
      <c r="AI37" s="24">
        <f t="shared" si="12"/>
        <v>0</v>
      </c>
      <c r="AJ37" s="24"/>
      <c r="AK37" s="24"/>
      <c r="AL37" s="24">
        <f t="shared" si="13"/>
        <v>0</v>
      </c>
      <c r="AM37" s="24">
        <f t="shared" si="14"/>
        <v>0</v>
      </c>
      <c r="AN37" s="24"/>
      <c r="AO37" s="24"/>
    </row>
    <row r="38" spans="1:41" x14ac:dyDescent="0.25">
      <c r="A38" s="2">
        <v>35</v>
      </c>
      <c r="B38" s="1" t="str">
        <f>IF(ISBLANK(PRINCIPAL!B38)," ",PRINCIPAL!B38)</f>
        <v xml:space="preserve"> </v>
      </c>
      <c r="C38" s="14">
        <f t="shared" si="1"/>
        <v>0</v>
      </c>
      <c r="D38" s="12">
        <f t="shared" si="2"/>
        <v>0</v>
      </c>
      <c r="E38" s="10"/>
      <c r="F38" s="12">
        <f t="shared" si="15"/>
        <v>0</v>
      </c>
      <c r="G38" s="10"/>
      <c r="H38" s="12">
        <f t="shared" si="16"/>
        <v>0</v>
      </c>
      <c r="I38" s="10"/>
      <c r="J38" s="12">
        <f t="shared" si="17"/>
        <v>0</v>
      </c>
      <c r="K38" s="10"/>
      <c r="L38" s="12"/>
      <c r="M38" s="16"/>
      <c r="Z38" s="24">
        <f t="shared" si="3"/>
        <v>0</v>
      </c>
      <c r="AA38" s="24">
        <f t="shared" si="4"/>
        <v>0</v>
      </c>
      <c r="AB38" s="24">
        <f t="shared" si="5"/>
        <v>0</v>
      </c>
      <c r="AC38" s="24">
        <f t="shared" si="6"/>
        <v>0</v>
      </c>
      <c r="AD38" s="24">
        <f t="shared" si="7"/>
        <v>0</v>
      </c>
      <c r="AE38" s="24">
        <f t="shared" si="8"/>
        <v>0</v>
      </c>
      <c r="AF38" s="24">
        <f t="shared" si="9"/>
        <v>0</v>
      </c>
      <c r="AG38" s="24">
        <f t="shared" si="10"/>
        <v>0</v>
      </c>
      <c r="AH38" s="24">
        <f t="shared" si="11"/>
        <v>0</v>
      </c>
      <c r="AI38" s="24">
        <f t="shared" si="12"/>
        <v>0</v>
      </c>
      <c r="AJ38" s="24"/>
      <c r="AK38" s="24"/>
      <c r="AL38" s="24">
        <f t="shared" si="13"/>
        <v>0</v>
      </c>
      <c r="AM38" s="24">
        <f t="shared" si="14"/>
        <v>0</v>
      </c>
      <c r="AN38" s="24"/>
      <c r="AO38" s="24"/>
    </row>
    <row r="39" spans="1:41" x14ac:dyDescent="0.25">
      <c r="A39" s="2">
        <v>36</v>
      </c>
      <c r="B39" s="2" t="str">
        <f>IF(ISBLANK(PRINCIPAL!B39)," ",PRINCIPAL!B39)</f>
        <v xml:space="preserve"> </v>
      </c>
      <c r="C39" s="14">
        <f t="shared" si="1"/>
        <v>0</v>
      </c>
      <c r="D39" s="12">
        <f t="shared" si="2"/>
        <v>0</v>
      </c>
      <c r="E39" s="9"/>
      <c r="F39" s="12">
        <f t="shared" si="15"/>
        <v>0</v>
      </c>
      <c r="G39" s="9"/>
      <c r="H39" s="12">
        <f t="shared" si="16"/>
        <v>0</v>
      </c>
      <c r="I39" s="9"/>
      <c r="J39" s="12">
        <f t="shared" si="17"/>
        <v>0</v>
      </c>
      <c r="K39" s="9"/>
      <c r="L39" s="12"/>
      <c r="M39" s="16"/>
      <c r="Z39" s="24">
        <f t="shared" si="3"/>
        <v>0</v>
      </c>
      <c r="AA39" s="24">
        <f t="shared" si="4"/>
        <v>0</v>
      </c>
      <c r="AB39" s="24">
        <f t="shared" si="5"/>
        <v>0</v>
      </c>
      <c r="AC39" s="24">
        <f t="shared" si="6"/>
        <v>0</v>
      </c>
      <c r="AD39" s="24">
        <f t="shared" si="7"/>
        <v>0</v>
      </c>
      <c r="AE39" s="24">
        <f t="shared" si="8"/>
        <v>0</v>
      </c>
      <c r="AF39" s="24">
        <f t="shared" si="9"/>
        <v>0</v>
      </c>
      <c r="AG39" s="24">
        <f t="shared" si="10"/>
        <v>0</v>
      </c>
      <c r="AH39" s="24">
        <f t="shared" si="11"/>
        <v>0</v>
      </c>
      <c r="AI39" s="24">
        <f t="shared" si="12"/>
        <v>0</v>
      </c>
      <c r="AJ39" s="24"/>
      <c r="AK39" s="24"/>
      <c r="AL39" s="24">
        <f t="shared" si="13"/>
        <v>0</v>
      </c>
      <c r="AM39" s="24">
        <f t="shared" si="14"/>
        <v>0</v>
      </c>
      <c r="AN39" s="24"/>
      <c r="AO39" s="24"/>
    </row>
    <row r="40" spans="1:41" x14ac:dyDescent="0.25">
      <c r="A40" s="2">
        <v>37</v>
      </c>
      <c r="B40" s="1" t="str">
        <f>IF(ISBLANK(PRINCIPAL!B40)," ",PRINCIPAL!B40)</f>
        <v xml:space="preserve"> </v>
      </c>
      <c r="C40" s="14">
        <f t="shared" si="1"/>
        <v>0</v>
      </c>
      <c r="D40" s="12">
        <f t="shared" si="2"/>
        <v>0</v>
      </c>
      <c r="E40" s="10"/>
      <c r="F40" s="12">
        <f t="shared" si="15"/>
        <v>0</v>
      </c>
      <c r="G40" s="10"/>
      <c r="H40" s="12">
        <f t="shared" si="16"/>
        <v>0</v>
      </c>
      <c r="I40" s="10"/>
      <c r="J40" s="12">
        <f t="shared" si="17"/>
        <v>0</v>
      </c>
      <c r="K40" s="10"/>
      <c r="L40" s="12"/>
      <c r="M40" s="16"/>
      <c r="Z40" s="24">
        <f t="shared" si="3"/>
        <v>0</v>
      </c>
      <c r="AA40" s="24">
        <f t="shared" si="4"/>
        <v>0</v>
      </c>
      <c r="AB40" s="24">
        <f t="shared" si="5"/>
        <v>0</v>
      </c>
      <c r="AC40" s="24">
        <f t="shared" si="6"/>
        <v>0</v>
      </c>
      <c r="AD40" s="24">
        <f t="shared" si="7"/>
        <v>0</v>
      </c>
      <c r="AE40" s="24">
        <f t="shared" si="8"/>
        <v>0</v>
      </c>
      <c r="AF40" s="24">
        <f t="shared" si="9"/>
        <v>0</v>
      </c>
      <c r="AG40" s="24">
        <f t="shared" si="10"/>
        <v>0</v>
      </c>
      <c r="AH40" s="24">
        <f t="shared" si="11"/>
        <v>0</v>
      </c>
      <c r="AI40" s="24">
        <f t="shared" si="12"/>
        <v>0</v>
      </c>
      <c r="AJ40" s="24"/>
      <c r="AK40" s="24"/>
      <c r="AL40" s="24">
        <f t="shared" si="13"/>
        <v>0</v>
      </c>
      <c r="AM40" s="24">
        <f t="shared" si="14"/>
        <v>0</v>
      </c>
      <c r="AN40" s="24"/>
      <c r="AO40" s="24"/>
    </row>
    <row r="41" spans="1:41" x14ac:dyDescent="0.25">
      <c r="A41" s="2">
        <v>38</v>
      </c>
      <c r="B41" s="2" t="str">
        <f>IF(ISBLANK(PRINCIPAL!B41)," ",PRINCIPAL!B41)</f>
        <v xml:space="preserve"> </v>
      </c>
      <c r="C41" s="14">
        <f t="shared" si="1"/>
        <v>0</v>
      </c>
      <c r="D41" s="12">
        <f t="shared" si="2"/>
        <v>0</v>
      </c>
      <c r="E41" s="9"/>
      <c r="F41" s="12">
        <f t="shared" si="15"/>
        <v>0</v>
      </c>
      <c r="G41" s="9"/>
      <c r="H41" s="12">
        <f t="shared" si="16"/>
        <v>0</v>
      </c>
      <c r="I41" s="9"/>
      <c r="J41" s="12">
        <f t="shared" si="17"/>
        <v>0</v>
      </c>
      <c r="K41" s="9"/>
      <c r="L41" s="12"/>
      <c r="M41" s="16"/>
      <c r="Z41" s="24">
        <f t="shared" si="3"/>
        <v>0</v>
      </c>
      <c r="AA41" s="24">
        <f t="shared" si="4"/>
        <v>0</v>
      </c>
      <c r="AB41" s="24">
        <f t="shared" si="5"/>
        <v>0</v>
      </c>
      <c r="AC41" s="24">
        <f t="shared" si="6"/>
        <v>0</v>
      </c>
      <c r="AD41" s="24">
        <f t="shared" si="7"/>
        <v>0</v>
      </c>
      <c r="AE41" s="24">
        <f t="shared" si="8"/>
        <v>0</v>
      </c>
      <c r="AF41" s="24">
        <f t="shared" si="9"/>
        <v>0</v>
      </c>
      <c r="AG41" s="24">
        <f t="shared" si="10"/>
        <v>0</v>
      </c>
      <c r="AH41" s="24">
        <f t="shared" si="11"/>
        <v>0</v>
      </c>
      <c r="AI41" s="24">
        <f t="shared" si="12"/>
        <v>0</v>
      </c>
      <c r="AJ41" s="24"/>
      <c r="AK41" s="24"/>
      <c r="AL41" s="24">
        <f t="shared" si="13"/>
        <v>0</v>
      </c>
      <c r="AM41" s="24">
        <f t="shared" si="14"/>
        <v>0</v>
      </c>
      <c r="AN41" s="24"/>
      <c r="AO41" s="24"/>
    </row>
    <row r="42" spans="1:41" x14ac:dyDescent="0.25">
      <c r="A42" s="2">
        <v>39</v>
      </c>
      <c r="B42" s="1" t="str">
        <f>IF(ISBLANK(PRINCIPAL!B42)," ",PRINCIPAL!B42)</f>
        <v xml:space="preserve"> </v>
      </c>
      <c r="C42" s="14">
        <f t="shared" si="1"/>
        <v>0</v>
      </c>
      <c r="D42" s="12">
        <f t="shared" si="2"/>
        <v>0</v>
      </c>
      <c r="E42" s="10"/>
      <c r="F42" s="12">
        <f t="shared" si="15"/>
        <v>0</v>
      </c>
      <c r="G42" s="10"/>
      <c r="H42" s="12">
        <f t="shared" si="16"/>
        <v>0</v>
      </c>
      <c r="I42" s="10"/>
      <c r="J42" s="12">
        <f t="shared" si="17"/>
        <v>0</v>
      </c>
      <c r="K42" s="10"/>
      <c r="L42" s="12"/>
      <c r="M42" s="16"/>
      <c r="Z42" s="24">
        <f t="shared" si="3"/>
        <v>0</v>
      </c>
      <c r="AA42" s="24">
        <f t="shared" si="4"/>
        <v>0</v>
      </c>
      <c r="AB42" s="24">
        <f t="shared" si="5"/>
        <v>0</v>
      </c>
      <c r="AC42" s="24">
        <f t="shared" si="6"/>
        <v>0</v>
      </c>
      <c r="AD42" s="24">
        <f t="shared" si="7"/>
        <v>0</v>
      </c>
      <c r="AE42" s="24">
        <f t="shared" si="8"/>
        <v>0</v>
      </c>
      <c r="AF42" s="24">
        <f t="shared" si="9"/>
        <v>0</v>
      </c>
      <c r="AG42" s="24">
        <f t="shared" si="10"/>
        <v>0</v>
      </c>
      <c r="AH42" s="24">
        <f t="shared" si="11"/>
        <v>0</v>
      </c>
      <c r="AI42" s="24">
        <f t="shared" si="12"/>
        <v>0</v>
      </c>
      <c r="AJ42" s="24"/>
      <c r="AK42" s="24"/>
      <c r="AL42" s="24">
        <f t="shared" si="13"/>
        <v>0</v>
      </c>
      <c r="AM42" s="24">
        <f t="shared" si="14"/>
        <v>0</v>
      </c>
      <c r="AN42" s="24"/>
      <c r="AO42" s="24"/>
    </row>
    <row r="43" spans="1:41" x14ac:dyDescent="0.25">
      <c r="A43" s="2">
        <v>40</v>
      </c>
      <c r="B43" s="2" t="str">
        <f>IF(ISBLANK(PRINCIPAL!B43)," ",PRINCIPAL!B43)</f>
        <v xml:space="preserve"> </v>
      </c>
      <c r="C43" s="14">
        <f t="shared" si="1"/>
        <v>0</v>
      </c>
      <c r="D43" s="12">
        <f t="shared" si="2"/>
        <v>0</v>
      </c>
      <c r="E43" s="11"/>
      <c r="F43" s="12">
        <f t="shared" si="15"/>
        <v>0</v>
      </c>
      <c r="G43" s="11"/>
      <c r="H43" s="12">
        <f t="shared" si="16"/>
        <v>0</v>
      </c>
      <c r="I43" s="11"/>
      <c r="J43" s="12">
        <f t="shared" si="17"/>
        <v>0</v>
      </c>
      <c r="K43" s="11"/>
      <c r="L43" s="12"/>
      <c r="M43" s="16"/>
      <c r="Z43" s="24">
        <f t="shared" si="3"/>
        <v>0</v>
      </c>
      <c r="AA43" s="24">
        <f t="shared" si="4"/>
        <v>0</v>
      </c>
      <c r="AB43" s="24">
        <f t="shared" si="5"/>
        <v>0</v>
      </c>
      <c r="AC43" s="24">
        <f t="shared" si="6"/>
        <v>0</v>
      </c>
      <c r="AD43" s="24">
        <f t="shared" si="7"/>
        <v>0</v>
      </c>
      <c r="AE43" s="24">
        <f t="shared" si="8"/>
        <v>0</v>
      </c>
      <c r="AF43" s="24">
        <f t="shared" si="9"/>
        <v>0</v>
      </c>
      <c r="AG43" s="24">
        <f t="shared" si="10"/>
        <v>0</v>
      </c>
      <c r="AH43" s="24">
        <f t="shared" si="11"/>
        <v>0</v>
      </c>
      <c r="AI43" s="24">
        <f t="shared" si="12"/>
        <v>0</v>
      </c>
      <c r="AJ43" s="24"/>
      <c r="AK43" s="24"/>
      <c r="AL43" s="24">
        <f t="shared" si="13"/>
        <v>0</v>
      </c>
      <c r="AM43" s="24">
        <f t="shared" si="14"/>
        <v>0</v>
      </c>
      <c r="AN43" s="24"/>
      <c r="AO43" s="24"/>
    </row>
  </sheetData>
  <sheetProtection password="921F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K13"/>
  <sheetViews>
    <sheetView workbookViewId="0">
      <selection activeCell="D4" sqref="D4"/>
    </sheetView>
  </sheetViews>
  <sheetFormatPr baseColWidth="10" defaultRowHeight="15" x14ac:dyDescent="0.25"/>
  <cols>
    <col min="1" max="1" width="11.42578125" style="2"/>
    <col min="2" max="2" width="5.140625" style="2" customWidth="1"/>
    <col min="3" max="3" width="6.42578125" style="2" customWidth="1"/>
    <col min="4" max="16384" width="11.42578125" style="2"/>
  </cols>
  <sheetData>
    <row r="2" spans="2:11" ht="21.75" customHeight="1" x14ac:dyDescent="0.25">
      <c r="D2" s="39" t="s">
        <v>50</v>
      </c>
      <c r="E2" s="39"/>
      <c r="F2" s="39"/>
      <c r="G2" s="39"/>
      <c r="H2" s="39"/>
      <c r="I2" s="39"/>
      <c r="J2" s="39"/>
      <c r="K2" s="39"/>
    </row>
    <row r="3" spans="2:11" x14ac:dyDescent="0.25">
      <c r="D3" s="17" t="s">
        <v>1</v>
      </c>
      <c r="E3" s="17" t="s">
        <v>2</v>
      </c>
      <c r="F3" s="17" t="s">
        <v>3</v>
      </c>
      <c r="G3" s="17" t="s">
        <v>4</v>
      </c>
      <c r="H3" s="17" t="s">
        <v>5</v>
      </c>
      <c r="I3" s="17" t="s">
        <v>6</v>
      </c>
      <c r="J3" s="17" t="s">
        <v>7</v>
      </c>
      <c r="K3" s="17" t="s">
        <v>8</v>
      </c>
    </row>
    <row r="4" spans="2:11" x14ac:dyDescent="0.25">
      <c r="B4" s="38" t="s">
        <v>49</v>
      </c>
      <c r="C4" s="18" t="s">
        <v>39</v>
      </c>
      <c r="D4" s="7"/>
      <c r="E4" s="7"/>
      <c r="F4" s="7"/>
      <c r="G4" s="7"/>
      <c r="H4" s="7"/>
      <c r="I4" s="7"/>
      <c r="J4" s="7"/>
      <c r="K4" s="7"/>
    </row>
    <row r="5" spans="2:11" x14ac:dyDescent="0.25">
      <c r="B5" s="38"/>
      <c r="C5" s="18" t="s">
        <v>40</v>
      </c>
      <c r="D5" s="7"/>
      <c r="E5" s="7"/>
      <c r="F5" s="7"/>
      <c r="G5" s="7"/>
      <c r="H5" s="7"/>
      <c r="I5" s="7"/>
      <c r="J5" s="7"/>
      <c r="K5" s="7"/>
    </row>
    <row r="6" spans="2:11" x14ac:dyDescent="0.25">
      <c r="B6" s="38"/>
      <c r="C6" s="18" t="s">
        <v>41</v>
      </c>
      <c r="D6" s="7"/>
      <c r="E6" s="7"/>
      <c r="F6" s="7"/>
      <c r="G6" s="7"/>
      <c r="H6" s="7"/>
      <c r="I6" s="7"/>
      <c r="J6" s="7"/>
      <c r="K6" s="7"/>
    </row>
    <row r="7" spans="2:11" x14ac:dyDescent="0.25">
      <c r="B7" s="38"/>
      <c r="C7" s="18" t="s">
        <v>42</v>
      </c>
      <c r="D7" s="7"/>
      <c r="E7" s="7"/>
      <c r="F7" s="7"/>
      <c r="G7" s="7"/>
      <c r="H7" s="7"/>
      <c r="I7" s="7"/>
      <c r="J7" s="7"/>
      <c r="K7" s="7"/>
    </row>
    <row r="8" spans="2:11" x14ac:dyDescent="0.25">
      <c r="B8" s="38"/>
      <c r="C8" s="18" t="s">
        <v>43</v>
      </c>
      <c r="D8" s="7"/>
      <c r="E8" s="7"/>
      <c r="F8" s="7"/>
      <c r="G8" s="7"/>
      <c r="H8" s="7"/>
      <c r="I8" s="7"/>
      <c r="J8" s="7"/>
      <c r="K8" s="7"/>
    </row>
    <row r="9" spans="2:11" x14ac:dyDescent="0.25">
      <c r="B9" s="38"/>
      <c r="C9" s="18" t="s">
        <v>44</v>
      </c>
      <c r="D9" s="7"/>
      <c r="E9" s="7"/>
      <c r="F9" s="7"/>
      <c r="G9" s="7"/>
      <c r="H9" s="7"/>
      <c r="I9" s="7"/>
      <c r="J9" s="7"/>
      <c r="K9" s="7"/>
    </row>
    <row r="10" spans="2:11" x14ac:dyDescent="0.25">
      <c r="B10" s="38"/>
      <c r="C10" s="18" t="s">
        <v>45</v>
      </c>
      <c r="D10" s="7"/>
      <c r="E10" s="7"/>
      <c r="F10" s="7"/>
      <c r="G10" s="7"/>
      <c r="H10" s="7"/>
      <c r="I10" s="7"/>
      <c r="J10" s="7"/>
      <c r="K10" s="7"/>
    </row>
    <row r="11" spans="2:11" x14ac:dyDescent="0.25">
      <c r="B11" s="38"/>
      <c r="C11" s="18" t="s">
        <v>46</v>
      </c>
      <c r="D11" s="7"/>
      <c r="E11" s="7"/>
      <c r="F11" s="7"/>
      <c r="G11" s="7"/>
      <c r="H11" s="7"/>
      <c r="I11" s="7"/>
      <c r="J11" s="7"/>
      <c r="K11" s="7"/>
    </row>
    <row r="12" spans="2:11" x14ac:dyDescent="0.25">
      <c r="B12" s="38"/>
      <c r="C12" s="18" t="s">
        <v>47</v>
      </c>
      <c r="D12" s="7"/>
      <c r="E12" s="7"/>
      <c r="F12" s="7"/>
      <c r="G12" s="7"/>
      <c r="H12" s="7"/>
      <c r="I12" s="7"/>
      <c r="J12" s="7"/>
      <c r="K12" s="7"/>
    </row>
    <row r="13" spans="2:11" x14ac:dyDescent="0.25">
      <c r="B13" s="38"/>
      <c r="C13" s="18" t="s">
        <v>48</v>
      </c>
      <c r="D13" s="7"/>
      <c r="E13" s="7"/>
      <c r="F13" s="7"/>
      <c r="G13" s="7"/>
      <c r="H13" s="7"/>
      <c r="I13" s="7"/>
      <c r="J13" s="7"/>
      <c r="K13" s="7"/>
    </row>
  </sheetData>
  <sheetProtection password="921F" sheet="1" objects="1" scenarios="1"/>
  <mergeCells count="2">
    <mergeCell ref="B4:B13"/>
    <mergeCell ref="D2: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O43"/>
  <sheetViews>
    <sheetView workbookViewId="0">
      <pane xSplit="2" ySplit="3" topLeftCell="C4" activePane="bottomRight" state="frozen"/>
      <selection activeCell="AC40" sqref="AC40:AD40"/>
      <selection pane="topRight" activeCell="AC40" sqref="AC40:AD40"/>
      <selection pane="bottomLeft" activeCell="AC40" sqref="AC40:AD40"/>
      <selection pane="bottomRight" activeCell="B1" sqref="B1"/>
    </sheetView>
  </sheetViews>
  <sheetFormatPr baseColWidth="10" defaultRowHeight="15" x14ac:dyDescent="0.25"/>
  <cols>
    <col min="1" max="1" width="11.42578125" style="2"/>
    <col min="2" max="2" width="51" style="2" customWidth="1"/>
    <col min="3" max="3" width="5" style="2" customWidth="1"/>
    <col min="4" max="4" width="5.140625" style="3" customWidth="1"/>
    <col min="5" max="5" width="11.42578125" style="3"/>
    <col min="6" max="6" width="4.28515625" style="3" customWidth="1"/>
    <col min="7" max="7" width="11.42578125" style="3"/>
    <col min="8" max="8" width="4.42578125" style="3" customWidth="1"/>
    <col min="9" max="9" width="11.42578125" style="3"/>
    <col min="10" max="10" width="4.85546875" style="3" customWidth="1"/>
    <col min="11" max="11" width="11.42578125" style="3"/>
    <col min="12" max="12" width="4.42578125" style="3" customWidth="1"/>
    <col min="13" max="13" width="11.42578125" style="3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2" customWidth="1"/>
    <col min="25" max="25" width="11.42578125" style="2"/>
    <col min="26" max="26" width="11.42578125" style="3"/>
    <col min="27" max="27" width="13.28515625" style="3" customWidth="1"/>
    <col min="28" max="28" width="11.42578125" style="3"/>
    <col min="29" max="29" width="13" style="3" customWidth="1"/>
    <col min="30" max="30" width="11.42578125" style="3"/>
    <col min="31" max="31" width="13.28515625" style="3" customWidth="1"/>
    <col min="32" max="32" width="11.42578125" style="3"/>
    <col min="33" max="33" width="13" style="3" customWidth="1"/>
    <col min="34" max="34" width="11.42578125" style="3"/>
    <col min="35" max="35" width="13.7109375" style="3" customWidth="1"/>
    <col min="36" max="36" width="11.42578125" style="3"/>
    <col min="37" max="37" width="13" style="3" customWidth="1"/>
    <col min="38" max="38" width="11.42578125" style="3"/>
    <col min="39" max="39" width="13.5703125" style="3" customWidth="1"/>
    <col min="40" max="40" width="11.42578125" style="3"/>
    <col min="41" max="41" width="13" style="3" customWidth="1"/>
    <col min="42" max="16384" width="11.42578125" style="2"/>
  </cols>
  <sheetData>
    <row r="1" spans="1:41" ht="15.75" thickBot="1" x14ac:dyDescent="0.3">
      <c r="B1" s="28" t="s">
        <v>51</v>
      </c>
      <c r="Z1" s="34" t="s">
        <v>65</v>
      </c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21"/>
    </row>
    <row r="2" spans="1:41" x14ac:dyDescent="0.25">
      <c r="Z2" s="36" t="s">
        <v>1</v>
      </c>
      <c r="AA2" s="37"/>
      <c r="AB2" s="36" t="s">
        <v>2</v>
      </c>
      <c r="AC2" s="37"/>
      <c r="AD2" s="36" t="s">
        <v>3</v>
      </c>
      <c r="AE2" s="37"/>
      <c r="AF2" s="36" t="s">
        <v>4</v>
      </c>
      <c r="AG2" s="37"/>
      <c r="AH2" s="36" t="s">
        <v>5</v>
      </c>
      <c r="AI2" s="37"/>
      <c r="AJ2" s="36" t="s">
        <v>6</v>
      </c>
      <c r="AK2" s="37"/>
      <c r="AL2" s="36" t="s">
        <v>7</v>
      </c>
      <c r="AM2" s="37"/>
      <c r="AN2" s="36" t="s">
        <v>8</v>
      </c>
      <c r="AO2" s="37"/>
    </row>
    <row r="3" spans="1:41" ht="15.75" thickBot="1" x14ac:dyDescent="0.3">
      <c r="B3" s="2" t="s">
        <v>0</v>
      </c>
      <c r="E3" s="3" t="s">
        <v>12</v>
      </c>
      <c r="G3" s="3" t="s">
        <v>10</v>
      </c>
      <c r="I3" s="3" t="s">
        <v>11</v>
      </c>
      <c r="K3" s="3" t="s">
        <v>13</v>
      </c>
      <c r="M3" s="3" t="s">
        <v>14</v>
      </c>
      <c r="O3" s="3" t="s">
        <v>15</v>
      </c>
      <c r="Q3" s="3" t="s">
        <v>16</v>
      </c>
      <c r="S3" s="3" t="s">
        <v>17</v>
      </c>
      <c r="U3" s="3" t="s">
        <v>18</v>
      </c>
      <c r="W3" s="3" t="s">
        <v>19</v>
      </c>
      <c r="Z3" s="26" t="s">
        <v>29</v>
      </c>
      <c r="AA3" s="27" t="s">
        <v>30</v>
      </c>
      <c r="AB3" s="26" t="s">
        <v>29</v>
      </c>
      <c r="AC3" s="27" t="s">
        <v>30</v>
      </c>
      <c r="AD3" s="26" t="s">
        <v>29</v>
      </c>
      <c r="AE3" s="27" t="s">
        <v>30</v>
      </c>
      <c r="AF3" s="26" t="s">
        <v>29</v>
      </c>
      <c r="AG3" s="27" t="s">
        <v>30</v>
      </c>
      <c r="AH3" s="26" t="s">
        <v>29</v>
      </c>
      <c r="AI3" s="27" t="s">
        <v>30</v>
      </c>
      <c r="AJ3" s="26" t="s">
        <v>29</v>
      </c>
      <c r="AK3" s="27" t="s">
        <v>30</v>
      </c>
      <c r="AL3" s="26" t="s">
        <v>29</v>
      </c>
      <c r="AM3" s="27" t="s">
        <v>30</v>
      </c>
      <c r="AN3" s="26" t="s">
        <v>29</v>
      </c>
      <c r="AO3" s="27" t="s">
        <v>30</v>
      </c>
    </row>
    <row r="4" spans="1:41" x14ac:dyDescent="0.25">
      <c r="A4" s="2">
        <v>1</v>
      </c>
      <c r="B4" s="4" t="str">
        <f>IF(ISBLANK(PRINCIPAL!B4)," ",PRINCIPAL!B4)</f>
        <v xml:space="preserve"> </v>
      </c>
      <c r="C4" s="14">
        <f>D4+F4+H4+J4+L4+N4+P4+R4+T4+V4</f>
        <v>0</v>
      </c>
      <c r="D4" s="13">
        <f>IF(ISBLANK(E4),0,1)</f>
        <v>0</v>
      </c>
      <c r="E4" s="8"/>
      <c r="F4" s="13">
        <f t="shared" ref="F4:L19" si="0">IF(ISBLANK(G4),0,1)</f>
        <v>0</v>
      </c>
      <c r="G4" s="8"/>
      <c r="H4" s="13">
        <f t="shared" si="0"/>
        <v>0</v>
      </c>
      <c r="I4" s="8"/>
      <c r="J4" s="13">
        <f t="shared" si="0"/>
        <v>0</v>
      </c>
      <c r="K4" s="8"/>
      <c r="L4" s="13">
        <f t="shared" si="0"/>
        <v>0</v>
      </c>
      <c r="M4" s="8"/>
      <c r="N4" s="12">
        <f>IF(ISBLANK(O4),0,1)</f>
        <v>0</v>
      </c>
      <c r="O4" s="25"/>
      <c r="P4" s="12">
        <f>IF(ISBLANK(Q4),0,1)</f>
        <v>0</v>
      </c>
      <c r="Q4" s="25"/>
      <c r="R4" s="12">
        <f>IF(ISBLANK(S4),0,1)</f>
        <v>0</v>
      </c>
      <c r="S4" s="25"/>
      <c r="T4" s="12">
        <f>IF(ISBLANK(U4),0,1)</f>
        <v>0</v>
      </c>
      <c r="U4" s="25"/>
      <c r="V4" s="12">
        <f>IF(ISBLANK(W4),0,1)</f>
        <v>0</v>
      </c>
      <c r="W4" s="25"/>
      <c r="Z4" s="24">
        <f>ROUND('Optativa 1 Datos'!$D$4*D4*E4+'Optativa 1 Datos'!$D$5*F4*G4+'Optativa 1 Datos'!$D$6*H4*I4+'Optativa 1 Datos'!$D$7*J4*K4+'Optativa 1 Datos'!$D$8*L4*M4+'Optativa 1 Datos'!$D$9*N4*O4+'Optativa 1 Datos'!$D$10*P4*Q4+'Optativa 1 Datos'!$D$11*R4*S4+'Optativa 1 Datos'!$D$12*T4*U4+'Optativa 1 Datos'!$D$13*V4*W4,2)</f>
        <v>0</v>
      </c>
      <c r="AA4" s="24">
        <f>ROUND('Optativa 1 Datos'!$D$4*D4+'Optativa 1 Datos'!$D$5*F4+'Optativa 1 Datos'!$D$6*H4+'Optativa 1 Datos'!$D$7*J4+'Optativa 1 Datos'!$D$8*L4+'Optativa 1 Datos'!$D$9*N4+'Optativa 1 Datos'!$D$10*P4+'Optativa 1 Datos'!$D$11*R4+'Optativa 1 Datos'!$D$12*T4+'Optativa 1 Datos'!$D$13*V4,2)</f>
        <v>0</v>
      </c>
      <c r="AB4" s="24">
        <f>ROUND('Optativa 1 Datos'!$E$4*D4*E4+'Optativa 1 Datos'!$E$5*F4*G4+'Optativa 1 Datos'!$E$6*H4*I4+'Optativa 1 Datos'!$E$7*J4*K4+'Optativa 1 Datos'!$E$8*L4*M4+'Optativa 1 Datos'!$E$9*N4*O4+'Optativa 1 Datos'!$E$10*P4*Q4+'Optativa 1 Datos'!$E$11*R4*S4+'Optativa 1 Datos'!$E$12*T4*U4+'Optativa 1 Datos'!$E$13*V4*W4,2)</f>
        <v>0</v>
      </c>
      <c r="AC4" s="24">
        <f>ROUND('Optativa 1 Datos'!$E$4*D4+'Optativa 1 Datos'!$E$5*F4+'Optativa 1 Datos'!$E$6*H4+'Optativa 1 Datos'!$E$7*J4+'Optativa 1 Datos'!$E$8*L4+'Optativa 1 Datos'!$E$9*N4+'Optativa 1 Datos'!$E$10*P4+'Optativa 1 Datos'!$E$11*R4+'Optativa 1 Datos'!$E$12*T4+'Optativa 1 Datos'!$E$13*V4,2)</f>
        <v>0</v>
      </c>
      <c r="AD4" s="24">
        <f>ROUND('Optativa 1 Datos'!$F$4*D4*E4+'Optativa 1 Datos'!$F$5*F4*G4+'Optativa 1 Datos'!$F$6*H4*I4+'Optativa 1 Datos'!$F$7*J4*K4+'Optativa 1 Datos'!$F$8*L4*M4+'Optativa 1 Datos'!$F$9*N4*O4+'Optativa 1 Datos'!$F$10*P4*Q4+'Optativa 1 Datos'!$F$11*R4*S4+'Optativa 1 Datos'!$F$12*T4*U4+'Optativa 1 Datos'!$F$13*V4*W4,2)</f>
        <v>0</v>
      </c>
      <c r="AE4" s="24">
        <f>ROUND('Optativa 1 Datos'!$F$4*D4+'Optativa 1 Datos'!$F$5*F4+'Optativa 1 Datos'!$F$6*H4+'Optativa 1 Datos'!$F$7*J4+'Optativa 1 Datos'!$F$8*L4+'Optativa 1 Datos'!$F$9*N4+'Optativa 1 Datos'!$F$10*P4+'Optativa 1 Datos'!$F$11*R4+'Optativa 1 Datos'!$F$12*T4+'Optativa 1 Datos'!$F$13*V4,2)</f>
        <v>0</v>
      </c>
      <c r="AF4" s="24">
        <f>ROUND('Optativa 1 Datos'!$G$4*D4*E4+'Optativa 1 Datos'!$G$5*F4*G4+'Optativa 1 Datos'!$G$6*H4*I4+'Optativa 1 Datos'!$G$7*J4*K4+'Optativa 1 Datos'!$G$8*L4*M4+'Optativa 1 Datos'!$G$9*N4*O4+'Optativa 1 Datos'!$G$10*P4*Q4+'Optativa 1 Datos'!$G$11*R4*S4+'Optativa 1 Datos'!$G$12*T4*U4+'Optativa 1 Datos'!$G$13*V4*W4,2)</f>
        <v>0</v>
      </c>
      <c r="AG4" s="24">
        <f>ROUND('Optativa 1 Datos'!$G$4*D4+'Optativa 1 Datos'!$G$5*F4+'Optativa 1 Datos'!$G$6*H4+'Optativa 1 Datos'!$G$7*J4+'Optativa 1 Datos'!$G$8*L4+'Optativa 1 Datos'!$G$9*N4+'Optativa 1 Datos'!$G$10*P4+'Optativa 1 Datos'!$G$11*R4+'Optativa 1 Datos'!$G$12*T4+'Optativa 1 Datos'!$G$13*V4,2)</f>
        <v>0</v>
      </c>
      <c r="AH4" s="24">
        <f>ROUND('Optativa 1 Datos'!$H$4*D4*E4+'Optativa 1 Datos'!$H$5*F4*G4+'Optativa 1 Datos'!$H$6*H4*I4+'Optativa 1 Datos'!$H$7*J4*K4+'Optativa 1 Datos'!$H$8*L4*M4+'Optativa 1 Datos'!$H$9*N4*O4+'Optativa 1 Datos'!$H$10*P4*Q4+'Optativa 1 Datos'!$H$11*R4*S4+'Optativa 1 Datos'!$H$12*T4*U4+'Optativa 1 Datos'!$H$13*V4*W4,2)</f>
        <v>0</v>
      </c>
      <c r="AI4" s="24">
        <f>ROUND('Optativa 1 Datos'!$H$4*D4+'Optativa 1 Datos'!$H$5*F4+'Optativa 1 Datos'!$H$6*H4+'Optativa 1 Datos'!$H$7*J4+'Optativa 1 Datos'!$H$8*L4+'Optativa 1 Datos'!$H$9*N4+'Optativa 1 Datos'!$H$10*P4+'Optativa 1 Datos'!$H$11*R4+'Optativa 1 Datos'!$H$12*T4+'Optativa 1 Datos'!$H$13*V4,2)</f>
        <v>0</v>
      </c>
      <c r="AJ4" s="24">
        <f>ROUND('Optativa 1 Datos'!$I$4*D4*E4+'Optativa 1 Datos'!$I$5*F4*G4+'Optativa 1 Datos'!$I$6*H4*I4+'Optativa 1 Datos'!$I$7*J4*K4+'Optativa 1 Datos'!$I$8*L4*M4+'Optativa 1 Datos'!$I$9*N4*O4+'Optativa 1 Datos'!$I$10*P4*Q4+'Optativa 1 Datos'!$I$11*R4*S4+'Optativa 1 Datos'!$I$12*T4*U4+'Optativa 1 Datos'!$I$13*V4*W4,2)</f>
        <v>0</v>
      </c>
      <c r="AK4" s="24">
        <f>ROUND('Optativa 1 Datos'!$I$4*D4+'Optativa 1 Datos'!$I$5*F4+'Optativa 1 Datos'!$I$6*H4+'Optativa 1 Datos'!$I$7*J4+'Optativa 1 Datos'!$I$8*L4+'Optativa 1 Datos'!$I$9*N4+'Optativa 1 Datos'!$I$10*P4+'Optativa 1 Datos'!$I$11*R4+'Optativa 1 Datos'!$I$12*T4+'Optativa 1 Datos'!$I$13*V4,2)</f>
        <v>0</v>
      </c>
      <c r="AL4" s="24">
        <f>ROUND('Optativa 1 Datos'!$J$4*D4*E4+'Optativa 1 Datos'!$J$5*F4*G4+'Optativa 1 Datos'!$J$6*H4*I4+'Optativa 1 Datos'!$J$7*J4*K4+'Optativa 1 Datos'!$J$8*L4*M4+'Optativa 1 Datos'!$J$9*N4*O4+'Optativa 1 Datos'!$J$10*P4*Q4+'Optativa 1 Datos'!$J$11*R4*S4+'Optativa 1 Datos'!$J$12*T4*U4+'Optativa 1 Datos'!$J$13*V4*W4,2)</f>
        <v>0</v>
      </c>
      <c r="AM4" s="24">
        <f>ROUND('Optativa 1 Datos'!$J$4*D4+'Optativa 1 Datos'!$J$5*F4+'Optativa 1 Datos'!$J$6*H4+'Optativa 1 Datos'!$J$7*J4+'Optativa 1 Datos'!$J$8*L4+'Optativa 1 Datos'!$J$9*N4+'Optativa 1 Datos'!$J$10*P4+'Optativa 1 Datos'!$J$11*R4+'Optativa 1 Datos'!$J$12*T4+'Optativa 1 Datos'!$J$13*V4,2)</f>
        <v>0</v>
      </c>
      <c r="AN4" s="24">
        <f>ROUND('Optativa 1 Datos'!$K$4*D4*E4+'Optativa 1 Datos'!$K$5*F4*G4+'Optativa 1 Datos'!$K$6*H4*I4+'Optativa 1 Datos'!$K$7*J4*K4+'Optativa 1 Datos'!$K$8*L4*M4+'Optativa 1 Datos'!$K$9*N4*O4+'Optativa 1 Datos'!$K$10*P4*Q4+'Optativa 1 Datos'!$K$11*R4*S4+'Optativa 1 Datos'!$K$12*T4*U4+'Optativa 1 Datos'!$K$13*V4*W4,2)</f>
        <v>0</v>
      </c>
      <c r="AO4" s="24">
        <f>ROUND('Optativa 1 Datos'!$K$4*D4+'Optativa 1 Datos'!$K$5*F4+'Optativa 1 Datos'!$K$6*H4+'Optativa 1 Datos'!$K$7*J4+'Optativa 1 Datos'!$K$8*L4+'Optativa 1 Datos'!$K$9*N4+'Optativa 1 Datos'!$K$10*P4+'Optativa 1 Datos'!$K$11*R4+'Optativa 1 Datos'!$K$12*T4+'Optativa 1 Datos'!$K$13*V4,2)</f>
        <v>0</v>
      </c>
    </row>
    <row r="5" spans="1:41" x14ac:dyDescent="0.25">
      <c r="A5" s="2">
        <v>2</v>
      </c>
      <c r="B5" s="2" t="str">
        <f>IF(ISBLANK(PRINCIPAL!B5)," ",PRINCIPAL!B5)</f>
        <v xml:space="preserve"> </v>
      </c>
      <c r="C5" s="14">
        <f t="shared" ref="C5:C43" si="1">D5+F5+H5+J5+L5+N5+P5+R5+T5+V5</f>
        <v>0</v>
      </c>
      <c r="D5" s="12">
        <f t="shared" ref="D5:D43" si="2">IF(ISBLANK(E5),0,1)</f>
        <v>0</v>
      </c>
      <c r="E5" s="9"/>
      <c r="F5" s="12">
        <f t="shared" si="0"/>
        <v>0</v>
      </c>
      <c r="G5" s="9"/>
      <c r="H5" s="12">
        <f t="shared" si="0"/>
        <v>0</v>
      </c>
      <c r="I5" s="9"/>
      <c r="J5" s="12">
        <f t="shared" si="0"/>
        <v>0</v>
      </c>
      <c r="K5" s="9"/>
      <c r="L5" s="12">
        <f t="shared" si="0"/>
        <v>0</v>
      </c>
      <c r="M5" s="9"/>
      <c r="N5" s="12">
        <f t="shared" ref="N5:N43" si="3">IF(ISBLANK(O5),0,1)</f>
        <v>0</v>
      </c>
      <c r="O5" s="9"/>
      <c r="P5" s="12">
        <f t="shared" ref="P5:P43" si="4">IF(ISBLANK(Q5),0,1)</f>
        <v>0</v>
      </c>
      <c r="Q5" s="9"/>
      <c r="R5" s="12">
        <f t="shared" ref="R5:R43" si="5">IF(ISBLANK(S5),0,1)</f>
        <v>0</v>
      </c>
      <c r="S5" s="9"/>
      <c r="T5" s="12">
        <f t="shared" ref="T5:T43" si="6">IF(ISBLANK(U5),0,1)</f>
        <v>0</v>
      </c>
      <c r="U5" s="9"/>
      <c r="V5" s="12">
        <f t="shared" ref="V5:V43" si="7">IF(ISBLANK(W5),0,1)</f>
        <v>0</v>
      </c>
      <c r="W5" s="9"/>
      <c r="Z5" s="24">
        <f>ROUND('Optativa 1 Datos'!$D$4*D5*E5+'Optativa 1 Datos'!$D$5*F5*G5+'Optativa 1 Datos'!$D$6*H5*I5+'Optativa 1 Datos'!$D$7*J5*K5+'Optativa 1 Datos'!$D$8*L5*M5+'Optativa 1 Datos'!$D$9*N5*O5+'Optativa 1 Datos'!$D$10*P5*Q5+'Optativa 1 Datos'!$D$11*R5*S5+'Optativa 1 Datos'!$D$12*T5*U5+'Optativa 1 Datos'!$D$13*V5*W5,2)</f>
        <v>0</v>
      </c>
      <c r="AA5" s="24">
        <f>ROUND('Optativa 1 Datos'!$D$4*D5+'Optativa 1 Datos'!$D$5*F5+'Optativa 1 Datos'!$D$6*H5+'Optativa 1 Datos'!$D$7*J5+'Optativa 1 Datos'!$D$8*L5+'Optativa 1 Datos'!$D$9*N5+'Optativa 1 Datos'!$D$10*P5+'Optativa 1 Datos'!$D$11*R5+'Optativa 1 Datos'!$D$12*T5+'Optativa 1 Datos'!$D$13*V5,2)</f>
        <v>0</v>
      </c>
      <c r="AB5" s="24">
        <f>ROUND('Optativa 1 Datos'!$E$4*D5*E5+'Optativa 1 Datos'!$E$5*F5*G5+'Optativa 1 Datos'!$E$6*H5*I5+'Optativa 1 Datos'!$E$7*J5*K5+'Optativa 1 Datos'!$E$8*L5*M5+'Optativa 1 Datos'!$E$9*N5*O5+'Optativa 1 Datos'!$E$10*P5*Q5+'Optativa 1 Datos'!$E$11*R5*S5+'Optativa 1 Datos'!$E$12*T5*U5+'Optativa 1 Datos'!$E$13*V5*W5,2)</f>
        <v>0</v>
      </c>
      <c r="AC5" s="24">
        <f>ROUND('Optativa 1 Datos'!$E$4*D5+'Optativa 1 Datos'!$E$5*F5+'Optativa 1 Datos'!$E$6*H5+'Optativa 1 Datos'!$E$7*J5+'Optativa 1 Datos'!$E$8*L5+'Optativa 1 Datos'!$E$9*N5+'Optativa 1 Datos'!$E$10*P5+'Optativa 1 Datos'!$E$11*R5+'Optativa 1 Datos'!$E$12*T5+'Optativa 1 Datos'!$E$13*V5,2)</f>
        <v>0</v>
      </c>
      <c r="AD5" s="24">
        <f>ROUND('Optativa 1 Datos'!$F$4*D5*E5+'Optativa 1 Datos'!$F$5*F5*G5+'Optativa 1 Datos'!$F$6*H5*I5+'Optativa 1 Datos'!$F$7*J5*K5+'Optativa 1 Datos'!$F$8*L5*M5+'Optativa 1 Datos'!$F$9*N5*O5+'Optativa 1 Datos'!$F$10*P5*Q5+'Optativa 1 Datos'!$F$11*R5*S5+'Optativa 1 Datos'!$F$12*T5*U5+'Optativa 1 Datos'!$F$13*V5*W5,2)</f>
        <v>0</v>
      </c>
      <c r="AE5" s="24">
        <f>ROUND('Optativa 1 Datos'!$F$4*D5+'Optativa 1 Datos'!$F$5*F5+'Optativa 1 Datos'!$F$6*H5+'Optativa 1 Datos'!$F$7*J5+'Optativa 1 Datos'!$F$8*L5+'Optativa 1 Datos'!$F$9*N5+'Optativa 1 Datos'!$F$10*P5+'Optativa 1 Datos'!$F$11*R5+'Optativa 1 Datos'!$F$12*T5+'Optativa 1 Datos'!$F$13*V5,2)</f>
        <v>0</v>
      </c>
      <c r="AF5" s="24">
        <f>ROUND('Optativa 1 Datos'!$G$4*D5*E5+'Optativa 1 Datos'!$G$5*F5*G5+'Optativa 1 Datos'!$G$6*H5*I5+'Optativa 1 Datos'!$G$7*J5*K5+'Optativa 1 Datos'!$G$8*L5*M5+'Optativa 1 Datos'!$G$9*N5*O5+'Optativa 1 Datos'!$G$10*P5*Q5+'Optativa 1 Datos'!$G$11*R5*S5+'Optativa 1 Datos'!$G$12*T5*U5+'Optativa 1 Datos'!$G$13*V5*W5,2)</f>
        <v>0</v>
      </c>
      <c r="AG5" s="24">
        <f>ROUND('Optativa 1 Datos'!$G$4*D5+'Optativa 1 Datos'!$G$5*F5+'Optativa 1 Datos'!$G$6*H5+'Optativa 1 Datos'!$G$7*J5+'Optativa 1 Datos'!$G$8*L5+'Optativa 1 Datos'!$G$9*N5+'Optativa 1 Datos'!$G$10*P5+'Optativa 1 Datos'!$G$11*R5+'Optativa 1 Datos'!$G$12*T5+'Optativa 1 Datos'!$G$13*V5,2)</f>
        <v>0</v>
      </c>
      <c r="AH5" s="24">
        <f>ROUND('Optativa 1 Datos'!$H$4*D5*E5+'Optativa 1 Datos'!$H$5*F5*G5+'Optativa 1 Datos'!$H$6*H5*I5+'Optativa 1 Datos'!$H$7*J5*K5+'Optativa 1 Datos'!$H$8*L5*M5+'Optativa 1 Datos'!$H$9*N5*O5+'Optativa 1 Datos'!$H$10*P5*Q5+'Optativa 1 Datos'!$H$11*R5*S5+'Optativa 1 Datos'!$H$12*T5*U5+'Optativa 1 Datos'!$H$13*V5*W5,2)</f>
        <v>0</v>
      </c>
      <c r="AI5" s="24">
        <f>ROUND('Optativa 1 Datos'!$H$4*D5+'Optativa 1 Datos'!$H$5*F5+'Optativa 1 Datos'!$H$6*H5+'Optativa 1 Datos'!$H$7*J5+'Optativa 1 Datos'!$H$8*L5+'Optativa 1 Datos'!$H$9*N5+'Optativa 1 Datos'!$H$10*P5+'Optativa 1 Datos'!$H$11*R5+'Optativa 1 Datos'!$H$12*T5+'Optativa 1 Datos'!$H$13*V5,2)</f>
        <v>0</v>
      </c>
      <c r="AJ5" s="24">
        <f>ROUND('Optativa 1 Datos'!$I$4*D5*E5+'Optativa 1 Datos'!$I$5*F5*G5+'Optativa 1 Datos'!$I$6*H5*I5+'Optativa 1 Datos'!$I$7*J5*K5+'Optativa 1 Datos'!$I$8*L5*M5+'Optativa 1 Datos'!$I$9*N5*O5+'Optativa 1 Datos'!$I$10*P5*Q5+'Optativa 1 Datos'!$I$11*R5*S5+'Optativa 1 Datos'!$I$12*T5*U5+'Optativa 1 Datos'!$I$13*V5*W5,2)</f>
        <v>0</v>
      </c>
      <c r="AK5" s="24">
        <f>ROUND('Optativa 1 Datos'!$I$4*D5+'Optativa 1 Datos'!$I$5*F5+'Optativa 1 Datos'!$I$6*H5+'Optativa 1 Datos'!$I$7*J5+'Optativa 1 Datos'!$I$8*L5+'Optativa 1 Datos'!$I$9*N5+'Optativa 1 Datos'!$I$10*P5+'Optativa 1 Datos'!$I$11*R5+'Optativa 1 Datos'!$I$12*T5+'Optativa 1 Datos'!$I$13*V5,2)</f>
        <v>0</v>
      </c>
      <c r="AL5" s="24">
        <f>ROUND('Optativa 1 Datos'!$J$4*D5*E5+'Optativa 1 Datos'!$J$5*F5*G5+'Optativa 1 Datos'!$J$6*H5*I5+'Optativa 1 Datos'!$J$7*J5*K5+'Optativa 1 Datos'!$J$8*L5*M5+'Optativa 1 Datos'!$J$9*N5*O5+'Optativa 1 Datos'!$J$10*P5*Q5+'Optativa 1 Datos'!$J$11*R5*S5+'Optativa 1 Datos'!$J$12*T5*U5+'Optativa 1 Datos'!$J$13*V5*W5,2)</f>
        <v>0</v>
      </c>
      <c r="AM5" s="24">
        <f>ROUND('Optativa 1 Datos'!$J$4*D5+'Optativa 1 Datos'!$J$5*F5+'Optativa 1 Datos'!$J$6*H5+'Optativa 1 Datos'!$J$7*J5+'Optativa 1 Datos'!$J$8*L5+'Optativa 1 Datos'!$J$9*N5+'Optativa 1 Datos'!$J$10*P5+'Optativa 1 Datos'!$J$11*R5+'Optativa 1 Datos'!$J$12*T5+'Optativa 1 Datos'!$J$13*V5,2)</f>
        <v>0</v>
      </c>
      <c r="AN5" s="24">
        <f>ROUND('Optativa 1 Datos'!$K$4*D5*E5+'Optativa 1 Datos'!$K$5*F5*G5+'Optativa 1 Datos'!$K$6*H5*I5+'Optativa 1 Datos'!$K$7*J5*K5+'Optativa 1 Datos'!$K$8*L5*M5+'Optativa 1 Datos'!$K$9*N5*O5+'Optativa 1 Datos'!$K$10*P5*Q5+'Optativa 1 Datos'!$K$11*R5*S5+'Optativa 1 Datos'!$K$12*T5*U5+'Optativa 1 Datos'!$K$13*V5*W5,2)</f>
        <v>0</v>
      </c>
      <c r="AO5" s="24">
        <f>ROUND('Optativa 1 Datos'!$K$4*D5+'Optativa 1 Datos'!$K$5*F5+'Optativa 1 Datos'!$K$6*H5+'Optativa 1 Datos'!$K$7*J5+'Optativa 1 Datos'!$K$8*L5+'Optativa 1 Datos'!$K$9*N5+'Optativa 1 Datos'!$K$10*P5+'Optativa 1 Datos'!$K$11*R5+'Optativa 1 Datos'!$K$12*T5+'Optativa 1 Datos'!$K$13*V5,2)</f>
        <v>0</v>
      </c>
    </row>
    <row r="6" spans="1:41" x14ac:dyDescent="0.25">
      <c r="A6" s="2">
        <v>3</v>
      </c>
      <c r="B6" s="1" t="str">
        <f>IF(ISBLANK(PRINCIPAL!B6)," ",PRINCIPAL!B6)</f>
        <v xml:space="preserve"> </v>
      </c>
      <c r="C6" s="14">
        <f t="shared" si="1"/>
        <v>0</v>
      </c>
      <c r="D6" s="12">
        <f t="shared" si="2"/>
        <v>0</v>
      </c>
      <c r="E6" s="10"/>
      <c r="F6" s="12">
        <f t="shared" si="0"/>
        <v>0</v>
      </c>
      <c r="G6" s="10"/>
      <c r="H6" s="12">
        <f t="shared" si="0"/>
        <v>0</v>
      </c>
      <c r="I6" s="10"/>
      <c r="J6" s="12">
        <f t="shared" si="0"/>
        <v>0</v>
      </c>
      <c r="K6" s="10"/>
      <c r="L6" s="12">
        <f t="shared" si="0"/>
        <v>0</v>
      </c>
      <c r="M6" s="10"/>
      <c r="N6" s="12">
        <f t="shared" si="3"/>
        <v>0</v>
      </c>
      <c r="O6" s="10"/>
      <c r="P6" s="12">
        <f t="shared" si="4"/>
        <v>0</v>
      </c>
      <c r="Q6" s="10"/>
      <c r="R6" s="12">
        <f t="shared" si="5"/>
        <v>0</v>
      </c>
      <c r="S6" s="10"/>
      <c r="T6" s="12">
        <f t="shared" si="6"/>
        <v>0</v>
      </c>
      <c r="U6" s="10"/>
      <c r="V6" s="12">
        <f t="shared" si="7"/>
        <v>0</v>
      </c>
      <c r="W6" s="10"/>
      <c r="Z6" s="24">
        <f>ROUND('Optativa 1 Datos'!$D$4*D6*E6+'Optativa 1 Datos'!$D$5*F6*G6+'Optativa 1 Datos'!$D$6*H6*I6+'Optativa 1 Datos'!$D$7*J6*K6+'Optativa 1 Datos'!$D$8*L6*M6+'Optativa 1 Datos'!$D$9*N6*O6+'Optativa 1 Datos'!$D$10*P6*Q6+'Optativa 1 Datos'!$D$11*R6*S6+'Optativa 1 Datos'!$D$12*T6*U6+'Optativa 1 Datos'!$D$13*V6*W6,2)</f>
        <v>0</v>
      </c>
      <c r="AA6" s="24">
        <f>ROUND('Optativa 1 Datos'!$D$4*D6+'Optativa 1 Datos'!$D$5*F6+'Optativa 1 Datos'!$D$6*H6+'Optativa 1 Datos'!$D$7*J6+'Optativa 1 Datos'!$D$8*L6+'Optativa 1 Datos'!$D$9*N6+'Optativa 1 Datos'!$D$10*P6+'Optativa 1 Datos'!$D$11*R6+'Optativa 1 Datos'!$D$12*T6+'Optativa 1 Datos'!$D$13*V6,2)</f>
        <v>0</v>
      </c>
      <c r="AB6" s="24">
        <f>ROUND('Optativa 1 Datos'!$E$4*D6*E6+'Optativa 1 Datos'!$E$5*F6*G6+'Optativa 1 Datos'!$E$6*H6*I6+'Optativa 1 Datos'!$E$7*J6*K6+'Optativa 1 Datos'!$E$8*L6*M6+'Optativa 1 Datos'!$E$9*N6*O6+'Optativa 1 Datos'!$E$10*P6*Q6+'Optativa 1 Datos'!$E$11*R6*S6+'Optativa 1 Datos'!$E$12*T6*U6+'Optativa 1 Datos'!$E$13*V6*W6,2)</f>
        <v>0</v>
      </c>
      <c r="AC6" s="24">
        <f>ROUND('Optativa 1 Datos'!$E$4*D6+'Optativa 1 Datos'!$E$5*F6+'Optativa 1 Datos'!$E$6*H6+'Optativa 1 Datos'!$E$7*J6+'Optativa 1 Datos'!$E$8*L6+'Optativa 1 Datos'!$E$9*N6+'Optativa 1 Datos'!$E$10*P6+'Optativa 1 Datos'!$E$11*R6+'Optativa 1 Datos'!$E$12*T6+'Optativa 1 Datos'!$E$13*V6,2)</f>
        <v>0</v>
      </c>
      <c r="AD6" s="24">
        <f>ROUND('Optativa 1 Datos'!$F$4*D6*E6+'Optativa 1 Datos'!$F$5*F6*G6+'Optativa 1 Datos'!$F$6*H6*I6+'Optativa 1 Datos'!$F$7*J6*K6+'Optativa 1 Datos'!$F$8*L6*M6+'Optativa 1 Datos'!$F$9*N6*O6+'Optativa 1 Datos'!$F$10*P6*Q6+'Optativa 1 Datos'!$F$11*R6*S6+'Optativa 1 Datos'!$F$12*T6*U6+'Optativa 1 Datos'!$F$13*V6*W6,2)</f>
        <v>0</v>
      </c>
      <c r="AE6" s="24">
        <f>ROUND('Optativa 1 Datos'!$F$4*D6+'Optativa 1 Datos'!$F$5*F6+'Optativa 1 Datos'!$F$6*H6+'Optativa 1 Datos'!$F$7*J6+'Optativa 1 Datos'!$F$8*L6+'Optativa 1 Datos'!$F$9*N6+'Optativa 1 Datos'!$F$10*P6+'Optativa 1 Datos'!$F$11*R6+'Optativa 1 Datos'!$F$12*T6+'Optativa 1 Datos'!$F$13*V6,2)</f>
        <v>0</v>
      </c>
      <c r="AF6" s="24">
        <f>ROUND('Optativa 1 Datos'!$G$4*D6*E6+'Optativa 1 Datos'!$G$5*F6*G6+'Optativa 1 Datos'!$G$6*H6*I6+'Optativa 1 Datos'!$G$7*J6*K6+'Optativa 1 Datos'!$G$8*L6*M6+'Optativa 1 Datos'!$G$9*N6*O6+'Optativa 1 Datos'!$G$10*P6*Q6+'Optativa 1 Datos'!$G$11*R6*S6+'Optativa 1 Datos'!$G$12*T6*U6+'Optativa 1 Datos'!$G$13*V6*W6,2)</f>
        <v>0</v>
      </c>
      <c r="AG6" s="24">
        <f>ROUND('Optativa 1 Datos'!$G$4*D6+'Optativa 1 Datos'!$G$5*F6+'Optativa 1 Datos'!$G$6*H6+'Optativa 1 Datos'!$G$7*J6+'Optativa 1 Datos'!$G$8*L6+'Optativa 1 Datos'!$G$9*N6+'Optativa 1 Datos'!$G$10*P6+'Optativa 1 Datos'!$G$11*R6+'Optativa 1 Datos'!$G$12*T6+'Optativa 1 Datos'!$G$13*V6,2)</f>
        <v>0</v>
      </c>
      <c r="AH6" s="24">
        <f>ROUND('Optativa 1 Datos'!$H$4*D6*E6+'Optativa 1 Datos'!$H$5*F6*G6+'Optativa 1 Datos'!$H$6*H6*I6+'Optativa 1 Datos'!$H$7*J6*K6+'Optativa 1 Datos'!$H$8*L6*M6+'Optativa 1 Datos'!$H$9*N6*O6+'Optativa 1 Datos'!$H$10*P6*Q6+'Optativa 1 Datos'!$H$11*R6*S6+'Optativa 1 Datos'!$H$12*T6*U6+'Optativa 1 Datos'!$H$13*V6*W6,2)</f>
        <v>0</v>
      </c>
      <c r="AI6" s="24">
        <f>ROUND('Optativa 1 Datos'!$H$4*D6+'Optativa 1 Datos'!$H$5*F6+'Optativa 1 Datos'!$H$6*H6+'Optativa 1 Datos'!$H$7*J6+'Optativa 1 Datos'!$H$8*L6+'Optativa 1 Datos'!$H$9*N6+'Optativa 1 Datos'!$H$10*P6+'Optativa 1 Datos'!$H$11*R6+'Optativa 1 Datos'!$H$12*T6+'Optativa 1 Datos'!$H$13*V6,2)</f>
        <v>0</v>
      </c>
      <c r="AJ6" s="24">
        <f>ROUND('Optativa 1 Datos'!$I$4*D6*E6+'Optativa 1 Datos'!$I$5*F6*G6+'Optativa 1 Datos'!$I$6*H6*I6+'Optativa 1 Datos'!$I$7*J6*K6+'Optativa 1 Datos'!$I$8*L6*M6+'Optativa 1 Datos'!$I$9*N6*O6+'Optativa 1 Datos'!$I$10*P6*Q6+'Optativa 1 Datos'!$I$11*R6*S6+'Optativa 1 Datos'!$I$12*T6*U6+'Optativa 1 Datos'!$I$13*V6*W6,2)</f>
        <v>0</v>
      </c>
      <c r="AK6" s="24">
        <f>ROUND('Optativa 1 Datos'!$I$4*D6+'Optativa 1 Datos'!$I$5*F6+'Optativa 1 Datos'!$I$6*H6+'Optativa 1 Datos'!$I$7*J6+'Optativa 1 Datos'!$I$8*L6+'Optativa 1 Datos'!$I$9*N6+'Optativa 1 Datos'!$I$10*P6+'Optativa 1 Datos'!$I$11*R6+'Optativa 1 Datos'!$I$12*T6+'Optativa 1 Datos'!$I$13*V6,2)</f>
        <v>0</v>
      </c>
      <c r="AL6" s="24">
        <f>ROUND('Optativa 1 Datos'!$J$4*D6*E6+'Optativa 1 Datos'!$J$5*F6*G6+'Optativa 1 Datos'!$J$6*H6*I6+'Optativa 1 Datos'!$J$7*J6*K6+'Optativa 1 Datos'!$J$8*L6*M6+'Optativa 1 Datos'!$J$9*N6*O6+'Optativa 1 Datos'!$J$10*P6*Q6+'Optativa 1 Datos'!$J$11*R6*S6+'Optativa 1 Datos'!$J$12*T6*U6+'Optativa 1 Datos'!$J$13*V6*W6,2)</f>
        <v>0</v>
      </c>
      <c r="AM6" s="24">
        <f>ROUND('Optativa 1 Datos'!$J$4*D6+'Optativa 1 Datos'!$J$5*F6+'Optativa 1 Datos'!$J$6*H6+'Optativa 1 Datos'!$J$7*J6+'Optativa 1 Datos'!$J$8*L6+'Optativa 1 Datos'!$J$9*N6+'Optativa 1 Datos'!$J$10*P6+'Optativa 1 Datos'!$J$11*R6+'Optativa 1 Datos'!$J$12*T6+'Optativa 1 Datos'!$J$13*V6,2)</f>
        <v>0</v>
      </c>
      <c r="AN6" s="24">
        <f>ROUND('Optativa 1 Datos'!$K$4*D6*E6+'Optativa 1 Datos'!$K$5*F6*G6+'Optativa 1 Datos'!$K$6*H6*I6+'Optativa 1 Datos'!$K$7*J6*K6+'Optativa 1 Datos'!$K$8*L6*M6+'Optativa 1 Datos'!$K$9*N6*O6+'Optativa 1 Datos'!$K$10*P6*Q6+'Optativa 1 Datos'!$K$11*R6*S6+'Optativa 1 Datos'!$K$12*T6*U6+'Optativa 1 Datos'!$K$13*V6*W6,2)</f>
        <v>0</v>
      </c>
      <c r="AO6" s="24">
        <f>ROUND('Optativa 1 Datos'!$K$4*D6+'Optativa 1 Datos'!$K$5*F6+'Optativa 1 Datos'!$K$6*H6+'Optativa 1 Datos'!$K$7*J6+'Optativa 1 Datos'!$K$8*L6+'Optativa 1 Datos'!$K$9*N6+'Optativa 1 Datos'!$K$10*P6+'Optativa 1 Datos'!$K$11*R6+'Optativa 1 Datos'!$K$12*T6+'Optativa 1 Datos'!$K$13*V6,2)</f>
        <v>0</v>
      </c>
    </row>
    <row r="7" spans="1:41" x14ac:dyDescent="0.25">
      <c r="A7" s="2">
        <v>4</v>
      </c>
      <c r="B7" s="2" t="str">
        <f>IF(ISBLANK(PRINCIPAL!B7)," ",PRINCIPAL!B7)</f>
        <v xml:space="preserve"> </v>
      </c>
      <c r="C7" s="14">
        <f t="shared" si="1"/>
        <v>0</v>
      </c>
      <c r="D7" s="12">
        <f t="shared" si="2"/>
        <v>0</v>
      </c>
      <c r="E7" s="9"/>
      <c r="F7" s="12">
        <f t="shared" si="0"/>
        <v>0</v>
      </c>
      <c r="G7" s="9"/>
      <c r="H7" s="12">
        <f t="shared" si="0"/>
        <v>0</v>
      </c>
      <c r="I7" s="9"/>
      <c r="J7" s="12">
        <f t="shared" si="0"/>
        <v>0</v>
      </c>
      <c r="K7" s="9"/>
      <c r="L7" s="12">
        <f t="shared" si="0"/>
        <v>0</v>
      </c>
      <c r="M7" s="9"/>
      <c r="N7" s="12">
        <f t="shared" si="3"/>
        <v>0</v>
      </c>
      <c r="O7" s="9"/>
      <c r="P7" s="12">
        <f t="shared" si="4"/>
        <v>0</v>
      </c>
      <c r="Q7" s="9"/>
      <c r="R7" s="12">
        <f t="shared" si="5"/>
        <v>0</v>
      </c>
      <c r="S7" s="9"/>
      <c r="T7" s="12">
        <f t="shared" si="6"/>
        <v>0</v>
      </c>
      <c r="U7" s="9"/>
      <c r="V7" s="12">
        <f t="shared" si="7"/>
        <v>0</v>
      </c>
      <c r="W7" s="9"/>
      <c r="Z7" s="24">
        <f>ROUND('Optativa 1 Datos'!$D$4*D7*E7+'Optativa 1 Datos'!$D$5*F7*G7+'Optativa 1 Datos'!$D$6*H7*I7+'Optativa 1 Datos'!$D$7*J7*K7+'Optativa 1 Datos'!$D$8*L7*M7+'Optativa 1 Datos'!$D$9*N7*O7+'Optativa 1 Datos'!$D$10*P7*Q7+'Optativa 1 Datos'!$D$11*R7*S7+'Optativa 1 Datos'!$D$12*T7*U7+'Optativa 1 Datos'!$D$13*V7*W7,2)</f>
        <v>0</v>
      </c>
      <c r="AA7" s="24">
        <f>ROUND('Optativa 1 Datos'!$D$4*D7+'Optativa 1 Datos'!$D$5*F7+'Optativa 1 Datos'!$D$6*H7+'Optativa 1 Datos'!$D$7*J7+'Optativa 1 Datos'!$D$8*L7+'Optativa 1 Datos'!$D$9*N7+'Optativa 1 Datos'!$D$10*P7+'Optativa 1 Datos'!$D$11*R7+'Optativa 1 Datos'!$D$12*T7+'Optativa 1 Datos'!$D$13*V7,2)</f>
        <v>0</v>
      </c>
      <c r="AB7" s="24">
        <f>ROUND('Optativa 1 Datos'!$E$4*D7*E7+'Optativa 1 Datos'!$E$5*F7*G7+'Optativa 1 Datos'!$E$6*H7*I7+'Optativa 1 Datos'!$E$7*J7*K7+'Optativa 1 Datos'!$E$8*L7*M7+'Optativa 1 Datos'!$E$9*N7*O7+'Optativa 1 Datos'!$E$10*P7*Q7+'Optativa 1 Datos'!$E$11*R7*S7+'Optativa 1 Datos'!$E$12*T7*U7+'Optativa 1 Datos'!$E$13*V7*W7,2)</f>
        <v>0</v>
      </c>
      <c r="AC7" s="24">
        <f>ROUND('Optativa 1 Datos'!$E$4*D7+'Optativa 1 Datos'!$E$5*F7+'Optativa 1 Datos'!$E$6*H7+'Optativa 1 Datos'!$E$7*J7+'Optativa 1 Datos'!$E$8*L7+'Optativa 1 Datos'!$E$9*N7+'Optativa 1 Datos'!$E$10*P7+'Optativa 1 Datos'!$E$11*R7+'Optativa 1 Datos'!$E$12*T7+'Optativa 1 Datos'!$E$13*V7,2)</f>
        <v>0</v>
      </c>
      <c r="AD7" s="24">
        <f>ROUND('Optativa 1 Datos'!$F$4*D7*E7+'Optativa 1 Datos'!$F$5*F7*G7+'Optativa 1 Datos'!$F$6*H7*I7+'Optativa 1 Datos'!$F$7*J7*K7+'Optativa 1 Datos'!$F$8*L7*M7+'Optativa 1 Datos'!$F$9*N7*O7+'Optativa 1 Datos'!$F$10*P7*Q7+'Optativa 1 Datos'!$F$11*R7*S7+'Optativa 1 Datos'!$F$12*T7*U7+'Optativa 1 Datos'!$F$13*V7*W7,2)</f>
        <v>0</v>
      </c>
      <c r="AE7" s="24">
        <f>ROUND('Optativa 1 Datos'!$F$4*D7+'Optativa 1 Datos'!$F$5*F7+'Optativa 1 Datos'!$F$6*H7+'Optativa 1 Datos'!$F$7*J7+'Optativa 1 Datos'!$F$8*L7+'Optativa 1 Datos'!$F$9*N7+'Optativa 1 Datos'!$F$10*P7+'Optativa 1 Datos'!$F$11*R7+'Optativa 1 Datos'!$F$12*T7+'Optativa 1 Datos'!$F$13*V7,2)</f>
        <v>0</v>
      </c>
      <c r="AF7" s="24">
        <f>ROUND('Optativa 1 Datos'!$G$4*D7*E7+'Optativa 1 Datos'!$G$5*F7*G7+'Optativa 1 Datos'!$G$6*H7*I7+'Optativa 1 Datos'!$G$7*J7*K7+'Optativa 1 Datos'!$G$8*L7*M7+'Optativa 1 Datos'!$G$9*N7*O7+'Optativa 1 Datos'!$G$10*P7*Q7+'Optativa 1 Datos'!$G$11*R7*S7+'Optativa 1 Datos'!$G$12*T7*U7+'Optativa 1 Datos'!$G$13*V7*W7,2)</f>
        <v>0</v>
      </c>
      <c r="AG7" s="24">
        <f>ROUND('Optativa 1 Datos'!$G$4*D7+'Optativa 1 Datos'!$G$5*F7+'Optativa 1 Datos'!$G$6*H7+'Optativa 1 Datos'!$G$7*J7+'Optativa 1 Datos'!$G$8*L7+'Optativa 1 Datos'!$G$9*N7+'Optativa 1 Datos'!$G$10*P7+'Optativa 1 Datos'!$G$11*R7+'Optativa 1 Datos'!$G$12*T7+'Optativa 1 Datos'!$G$13*V7,2)</f>
        <v>0</v>
      </c>
      <c r="AH7" s="24">
        <f>ROUND('Optativa 1 Datos'!$H$4*D7*E7+'Optativa 1 Datos'!$H$5*F7*G7+'Optativa 1 Datos'!$H$6*H7*I7+'Optativa 1 Datos'!$H$7*J7*K7+'Optativa 1 Datos'!$H$8*L7*M7+'Optativa 1 Datos'!$H$9*N7*O7+'Optativa 1 Datos'!$H$10*P7*Q7+'Optativa 1 Datos'!$H$11*R7*S7+'Optativa 1 Datos'!$H$12*T7*U7+'Optativa 1 Datos'!$H$13*V7*W7,2)</f>
        <v>0</v>
      </c>
      <c r="AI7" s="24">
        <f>ROUND('Optativa 1 Datos'!$H$4*D7+'Optativa 1 Datos'!$H$5*F7+'Optativa 1 Datos'!$H$6*H7+'Optativa 1 Datos'!$H$7*J7+'Optativa 1 Datos'!$H$8*L7+'Optativa 1 Datos'!$H$9*N7+'Optativa 1 Datos'!$H$10*P7+'Optativa 1 Datos'!$H$11*R7+'Optativa 1 Datos'!$H$12*T7+'Optativa 1 Datos'!$H$13*V7,2)</f>
        <v>0</v>
      </c>
      <c r="AJ7" s="24">
        <f>ROUND('Optativa 1 Datos'!$I$4*D7*E7+'Optativa 1 Datos'!$I$5*F7*G7+'Optativa 1 Datos'!$I$6*H7*I7+'Optativa 1 Datos'!$I$7*J7*K7+'Optativa 1 Datos'!$I$8*L7*M7+'Optativa 1 Datos'!$I$9*N7*O7+'Optativa 1 Datos'!$I$10*P7*Q7+'Optativa 1 Datos'!$I$11*R7*S7+'Optativa 1 Datos'!$I$12*T7*U7+'Optativa 1 Datos'!$I$13*V7*W7,2)</f>
        <v>0</v>
      </c>
      <c r="AK7" s="24">
        <f>ROUND('Optativa 1 Datos'!$I$4*D7+'Optativa 1 Datos'!$I$5*F7+'Optativa 1 Datos'!$I$6*H7+'Optativa 1 Datos'!$I$7*J7+'Optativa 1 Datos'!$I$8*L7+'Optativa 1 Datos'!$I$9*N7+'Optativa 1 Datos'!$I$10*P7+'Optativa 1 Datos'!$I$11*R7+'Optativa 1 Datos'!$I$12*T7+'Optativa 1 Datos'!$I$13*V7,2)</f>
        <v>0</v>
      </c>
      <c r="AL7" s="24">
        <f>ROUND('Optativa 1 Datos'!$J$4*D7*E7+'Optativa 1 Datos'!$J$5*F7*G7+'Optativa 1 Datos'!$J$6*H7*I7+'Optativa 1 Datos'!$J$7*J7*K7+'Optativa 1 Datos'!$J$8*L7*M7+'Optativa 1 Datos'!$J$9*N7*O7+'Optativa 1 Datos'!$J$10*P7*Q7+'Optativa 1 Datos'!$J$11*R7*S7+'Optativa 1 Datos'!$J$12*T7*U7+'Optativa 1 Datos'!$J$13*V7*W7,2)</f>
        <v>0</v>
      </c>
      <c r="AM7" s="24">
        <f>ROUND('Optativa 1 Datos'!$J$4*D7+'Optativa 1 Datos'!$J$5*F7+'Optativa 1 Datos'!$J$6*H7+'Optativa 1 Datos'!$J$7*J7+'Optativa 1 Datos'!$J$8*L7+'Optativa 1 Datos'!$J$9*N7+'Optativa 1 Datos'!$J$10*P7+'Optativa 1 Datos'!$J$11*R7+'Optativa 1 Datos'!$J$12*T7+'Optativa 1 Datos'!$J$13*V7,2)</f>
        <v>0</v>
      </c>
      <c r="AN7" s="24">
        <f>ROUND('Optativa 1 Datos'!$K$4*D7*E7+'Optativa 1 Datos'!$K$5*F7*G7+'Optativa 1 Datos'!$K$6*H7*I7+'Optativa 1 Datos'!$K$7*J7*K7+'Optativa 1 Datos'!$K$8*L7*M7+'Optativa 1 Datos'!$K$9*N7*O7+'Optativa 1 Datos'!$K$10*P7*Q7+'Optativa 1 Datos'!$K$11*R7*S7+'Optativa 1 Datos'!$K$12*T7*U7+'Optativa 1 Datos'!$K$13*V7*W7,2)</f>
        <v>0</v>
      </c>
      <c r="AO7" s="24">
        <f>ROUND('Optativa 1 Datos'!$K$4*D7+'Optativa 1 Datos'!$K$5*F7+'Optativa 1 Datos'!$K$6*H7+'Optativa 1 Datos'!$K$7*J7+'Optativa 1 Datos'!$K$8*L7+'Optativa 1 Datos'!$K$9*N7+'Optativa 1 Datos'!$K$10*P7+'Optativa 1 Datos'!$K$11*R7+'Optativa 1 Datos'!$K$12*T7+'Optativa 1 Datos'!$K$13*V7,2)</f>
        <v>0</v>
      </c>
    </row>
    <row r="8" spans="1:41" x14ac:dyDescent="0.25">
      <c r="A8" s="2">
        <v>5</v>
      </c>
      <c r="B8" s="1" t="str">
        <f>IF(ISBLANK(PRINCIPAL!B8)," ",PRINCIPAL!B8)</f>
        <v xml:space="preserve"> </v>
      </c>
      <c r="C8" s="14">
        <f t="shared" si="1"/>
        <v>0</v>
      </c>
      <c r="D8" s="12">
        <f t="shared" si="2"/>
        <v>0</v>
      </c>
      <c r="E8" s="10"/>
      <c r="F8" s="12">
        <f t="shared" si="0"/>
        <v>0</v>
      </c>
      <c r="G8" s="10"/>
      <c r="H8" s="12">
        <f t="shared" si="0"/>
        <v>0</v>
      </c>
      <c r="I8" s="10"/>
      <c r="J8" s="12">
        <f t="shared" si="0"/>
        <v>0</v>
      </c>
      <c r="K8" s="10"/>
      <c r="L8" s="12">
        <f t="shared" si="0"/>
        <v>0</v>
      </c>
      <c r="M8" s="10"/>
      <c r="N8" s="12">
        <f t="shared" si="3"/>
        <v>0</v>
      </c>
      <c r="O8" s="10"/>
      <c r="P8" s="12">
        <f t="shared" si="4"/>
        <v>0</v>
      </c>
      <c r="Q8" s="10"/>
      <c r="R8" s="12">
        <f t="shared" si="5"/>
        <v>0</v>
      </c>
      <c r="S8" s="10"/>
      <c r="T8" s="12">
        <f t="shared" si="6"/>
        <v>0</v>
      </c>
      <c r="U8" s="10"/>
      <c r="V8" s="12">
        <f t="shared" si="7"/>
        <v>0</v>
      </c>
      <c r="W8" s="10"/>
      <c r="Z8" s="24">
        <f>ROUND('Optativa 1 Datos'!$D$4*D8*E8+'Optativa 1 Datos'!$D$5*F8*G8+'Optativa 1 Datos'!$D$6*H8*I8+'Optativa 1 Datos'!$D$7*J8*K8+'Optativa 1 Datos'!$D$8*L8*M8+'Optativa 1 Datos'!$D$9*N8*O8+'Optativa 1 Datos'!$D$10*P8*Q8+'Optativa 1 Datos'!$D$11*R8*S8+'Optativa 1 Datos'!$D$12*T8*U8+'Optativa 1 Datos'!$D$13*V8*W8,2)</f>
        <v>0</v>
      </c>
      <c r="AA8" s="24">
        <f>ROUND('Optativa 1 Datos'!$D$4*D8+'Optativa 1 Datos'!$D$5*F8+'Optativa 1 Datos'!$D$6*H8+'Optativa 1 Datos'!$D$7*J8+'Optativa 1 Datos'!$D$8*L8+'Optativa 1 Datos'!$D$9*N8+'Optativa 1 Datos'!$D$10*P8+'Optativa 1 Datos'!$D$11*R8+'Optativa 1 Datos'!$D$12*T8+'Optativa 1 Datos'!$D$13*V8,2)</f>
        <v>0</v>
      </c>
      <c r="AB8" s="24">
        <f>ROUND('Optativa 1 Datos'!$E$4*D8*E8+'Optativa 1 Datos'!$E$5*F8*G8+'Optativa 1 Datos'!$E$6*H8*I8+'Optativa 1 Datos'!$E$7*J8*K8+'Optativa 1 Datos'!$E$8*L8*M8+'Optativa 1 Datos'!$E$9*N8*O8+'Optativa 1 Datos'!$E$10*P8*Q8+'Optativa 1 Datos'!$E$11*R8*S8+'Optativa 1 Datos'!$E$12*T8*U8+'Optativa 1 Datos'!$E$13*V8*W8,2)</f>
        <v>0</v>
      </c>
      <c r="AC8" s="24">
        <f>ROUND('Optativa 1 Datos'!$E$4*D8+'Optativa 1 Datos'!$E$5*F8+'Optativa 1 Datos'!$E$6*H8+'Optativa 1 Datos'!$E$7*J8+'Optativa 1 Datos'!$E$8*L8+'Optativa 1 Datos'!$E$9*N8+'Optativa 1 Datos'!$E$10*P8+'Optativa 1 Datos'!$E$11*R8+'Optativa 1 Datos'!$E$12*T8+'Optativa 1 Datos'!$E$13*V8,2)</f>
        <v>0</v>
      </c>
      <c r="AD8" s="24">
        <f>ROUND('Optativa 1 Datos'!$F$4*D8*E8+'Optativa 1 Datos'!$F$5*F8*G8+'Optativa 1 Datos'!$F$6*H8*I8+'Optativa 1 Datos'!$F$7*J8*K8+'Optativa 1 Datos'!$F$8*L8*M8+'Optativa 1 Datos'!$F$9*N8*O8+'Optativa 1 Datos'!$F$10*P8*Q8+'Optativa 1 Datos'!$F$11*R8*S8+'Optativa 1 Datos'!$F$12*T8*U8+'Optativa 1 Datos'!$F$13*V8*W8,2)</f>
        <v>0</v>
      </c>
      <c r="AE8" s="24">
        <f>ROUND('Optativa 1 Datos'!$F$4*D8+'Optativa 1 Datos'!$F$5*F8+'Optativa 1 Datos'!$F$6*H8+'Optativa 1 Datos'!$F$7*J8+'Optativa 1 Datos'!$F$8*L8+'Optativa 1 Datos'!$F$9*N8+'Optativa 1 Datos'!$F$10*P8+'Optativa 1 Datos'!$F$11*R8+'Optativa 1 Datos'!$F$12*T8+'Optativa 1 Datos'!$F$13*V8,2)</f>
        <v>0</v>
      </c>
      <c r="AF8" s="24">
        <f>ROUND('Optativa 1 Datos'!$G$4*D8*E8+'Optativa 1 Datos'!$G$5*F8*G8+'Optativa 1 Datos'!$G$6*H8*I8+'Optativa 1 Datos'!$G$7*J8*K8+'Optativa 1 Datos'!$G$8*L8*M8+'Optativa 1 Datos'!$G$9*N8*O8+'Optativa 1 Datos'!$G$10*P8*Q8+'Optativa 1 Datos'!$G$11*R8*S8+'Optativa 1 Datos'!$G$12*T8*U8+'Optativa 1 Datos'!$G$13*V8*W8,2)</f>
        <v>0</v>
      </c>
      <c r="AG8" s="24">
        <f>ROUND('Optativa 1 Datos'!$G$4*D8+'Optativa 1 Datos'!$G$5*F8+'Optativa 1 Datos'!$G$6*H8+'Optativa 1 Datos'!$G$7*J8+'Optativa 1 Datos'!$G$8*L8+'Optativa 1 Datos'!$G$9*N8+'Optativa 1 Datos'!$G$10*P8+'Optativa 1 Datos'!$G$11*R8+'Optativa 1 Datos'!$G$12*T8+'Optativa 1 Datos'!$G$13*V8,2)</f>
        <v>0</v>
      </c>
      <c r="AH8" s="24">
        <f>ROUND('Optativa 1 Datos'!$H$4*D8*E8+'Optativa 1 Datos'!$H$5*F8*G8+'Optativa 1 Datos'!$H$6*H8*I8+'Optativa 1 Datos'!$H$7*J8*K8+'Optativa 1 Datos'!$H$8*L8*M8+'Optativa 1 Datos'!$H$9*N8*O8+'Optativa 1 Datos'!$H$10*P8*Q8+'Optativa 1 Datos'!$H$11*R8*S8+'Optativa 1 Datos'!$H$12*T8*U8+'Optativa 1 Datos'!$H$13*V8*W8,2)</f>
        <v>0</v>
      </c>
      <c r="AI8" s="24">
        <f>ROUND('Optativa 1 Datos'!$H$4*D8+'Optativa 1 Datos'!$H$5*F8+'Optativa 1 Datos'!$H$6*H8+'Optativa 1 Datos'!$H$7*J8+'Optativa 1 Datos'!$H$8*L8+'Optativa 1 Datos'!$H$9*N8+'Optativa 1 Datos'!$H$10*P8+'Optativa 1 Datos'!$H$11*R8+'Optativa 1 Datos'!$H$12*T8+'Optativa 1 Datos'!$H$13*V8,2)</f>
        <v>0</v>
      </c>
      <c r="AJ8" s="24">
        <f>ROUND('Optativa 1 Datos'!$I$4*D8*E8+'Optativa 1 Datos'!$I$5*F8*G8+'Optativa 1 Datos'!$I$6*H8*I8+'Optativa 1 Datos'!$I$7*J8*K8+'Optativa 1 Datos'!$I$8*L8*M8+'Optativa 1 Datos'!$I$9*N8*O8+'Optativa 1 Datos'!$I$10*P8*Q8+'Optativa 1 Datos'!$I$11*R8*S8+'Optativa 1 Datos'!$I$12*T8*U8+'Optativa 1 Datos'!$I$13*V8*W8,2)</f>
        <v>0</v>
      </c>
      <c r="AK8" s="24">
        <f>ROUND('Optativa 1 Datos'!$I$4*D8+'Optativa 1 Datos'!$I$5*F8+'Optativa 1 Datos'!$I$6*H8+'Optativa 1 Datos'!$I$7*J8+'Optativa 1 Datos'!$I$8*L8+'Optativa 1 Datos'!$I$9*N8+'Optativa 1 Datos'!$I$10*P8+'Optativa 1 Datos'!$I$11*R8+'Optativa 1 Datos'!$I$12*T8+'Optativa 1 Datos'!$I$13*V8,2)</f>
        <v>0</v>
      </c>
      <c r="AL8" s="24">
        <f>ROUND('Optativa 1 Datos'!$J$4*D8*E8+'Optativa 1 Datos'!$J$5*F8*G8+'Optativa 1 Datos'!$J$6*H8*I8+'Optativa 1 Datos'!$J$7*J8*K8+'Optativa 1 Datos'!$J$8*L8*M8+'Optativa 1 Datos'!$J$9*N8*O8+'Optativa 1 Datos'!$J$10*P8*Q8+'Optativa 1 Datos'!$J$11*R8*S8+'Optativa 1 Datos'!$J$12*T8*U8+'Optativa 1 Datos'!$J$13*V8*W8,2)</f>
        <v>0</v>
      </c>
      <c r="AM8" s="24">
        <f>ROUND('Optativa 1 Datos'!$J$4*D8+'Optativa 1 Datos'!$J$5*F8+'Optativa 1 Datos'!$J$6*H8+'Optativa 1 Datos'!$J$7*J8+'Optativa 1 Datos'!$J$8*L8+'Optativa 1 Datos'!$J$9*N8+'Optativa 1 Datos'!$J$10*P8+'Optativa 1 Datos'!$J$11*R8+'Optativa 1 Datos'!$J$12*T8+'Optativa 1 Datos'!$J$13*V8,2)</f>
        <v>0</v>
      </c>
      <c r="AN8" s="24">
        <f>ROUND('Optativa 1 Datos'!$K$4*D8*E8+'Optativa 1 Datos'!$K$5*F8*G8+'Optativa 1 Datos'!$K$6*H8*I8+'Optativa 1 Datos'!$K$7*J8*K8+'Optativa 1 Datos'!$K$8*L8*M8+'Optativa 1 Datos'!$K$9*N8*O8+'Optativa 1 Datos'!$K$10*P8*Q8+'Optativa 1 Datos'!$K$11*R8*S8+'Optativa 1 Datos'!$K$12*T8*U8+'Optativa 1 Datos'!$K$13*V8*W8,2)</f>
        <v>0</v>
      </c>
      <c r="AO8" s="24">
        <f>ROUND('Optativa 1 Datos'!$K$4*D8+'Optativa 1 Datos'!$K$5*F8+'Optativa 1 Datos'!$K$6*H8+'Optativa 1 Datos'!$K$7*J8+'Optativa 1 Datos'!$K$8*L8+'Optativa 1 Datos'!$K$9*N8+'Optativa 1 Datos'!$K$10*P8+'Optativa 1 Datos'!$K$11*R8+'Optativa 1 Datos'!$K$12*T8+'Optativa 1 Datos'!$K$13*V8,2)</f>
        <v>0</v>
      </c>
    </row>
    <row r="9" spans="1:41" x14ac:dyDescent="0.25">
      <c r="A9" s="2">
        <v>6</v>
      </c>
      <c r="B9" s="2" t="str">
        <f>IF(ISBLANK(PRINCIPAL!B9)," ",PRINCIPAL!B9)</f>
        <v xml:space="preserve"> </v>
      </c>
      <c r="C9" s="14">
        <f t="shared" si="1"/>
        <v>0</v>
      </c>
      <c r="D9" s="12">
        <f t="shared" si="2"/>
        <v>0</v>
      </c>
      <c r="E9" s="9"/>
      <c r="F9" s="12">
        <f t="shared" si="0"/>
        <v>0</v>
      </c>
      <c r="G9" s="9"/>
      <c r="H9" s="12">
        <f t="shared" si="0"/>
        <v>0</v>
      </c>
      <c r="I9" s="9"/>
      <c r="J9" s="12">
        <f t="shared" si="0"/>
        <v>0</v>
      </c>
      <c r="K9" s="9"/>
      <c r="L9" s="12">
        <f t="shared" si="0"/>
        <v>0</v>
      </c>
      <c r="M9" s="9"/>
      <c r="N9" s="12">
        <f t="shared" si="3"/>
        <v>0</v>
      </c>
      <c r="O9" s="9"/>
      <c r="P9" s="12">
        <f t="shared" si="4"/>
        <v>0</v>
      </c>
      <c r="Q9" s="9"/>
      <c r="R9" s="12">
        <f t="shared" si="5"/>
        <v>0</v>
      </c>
      <c r="S9" s="9"/>
      <c r="T9" s="12">
        <f t="shared" si="6"/>
        <v>0</v>
      </c>
      <c r="U9" s="9"/>
      <c r="V9" s="12">
        <f t="shared" si="7"/>
        <v>0</v>
      </c>
      <c r="W9" s="9"/>
      <c r="Z9" s="24">
        <f>ROUND('Optativa 1 Datos'!$D$4*D9*E9+'Optativa 1 Datos'!$D$5*F9*G9+'Optativa 1 Datos'!$D$6*H9*I9+'Optativa 1 Datos'!$D$7*J9*K9+'Optativa 1 Datos'!$D$8*L9*M9+'Optativa 1 Datos'!$D$9*N9*O9+'Optativa 1 Datos'!$D$10*P9*Q9+'Optativa 1 Datos'!$D$11*R9*S9+'Optativa 1 Datos'!$D$12*T9*U9+'Optativa 1 Datos'!$D$13*V9*W9,2)</f>
        <v>0</v>
      </c>
      <c r="AA9" s="24">
        <f>ROUND('Optativa 1 Datos'!$D$4*D9+'Optativa 1 Datos'!$D$5*F9+'Optativa 1 Datos'!$D$6*H9+'Optativa 1 Datos'!$D$7*J9+'Optativa 1 Datos'!$D$8*L9+'Optativa 1 Datos'!$D$9*N9+'Optativa 1 Datos'!$D$10*P9+'Optativa 1 Datos'!$D$11*R9+'Optativa 1 Datos'!$D$12*T9+'Optativa 1 Datos'!$D$13*V9,2)</f>
        <v>0</v>
      </c>
      <c r="AB9" s="24">
        <f>ROUND('Optativa 1 Datos'!$E$4*D9*E9+'Optativa 1 Datos'!$E$5*F9*G9+'Optativa 1 Datos'!$E$6*H9*I9+'Optativa 1 Datos'!$E$7*J9*K9+'Optativa 1 Datos'!$E$8*L9*M9+'Optativa 1 Datos'!$E$9*N9*O9+'Optativa 1 Datos'!$E$10*P9*Q9+'Optativa 1 Datos'!$E$11*R9*S9+'Optativa 1 Datos'!$E$12*T9*U9+'Optativa 1 Datos'!$E$13*V9*W9,2)</f>
        <v>0</v>
      </c>
      <c r="AC9" s="24">
        <f>ROUND('Optativa 1 Datos'!$E$4*D9+'Optativa 1 Datos'!$E$5*F9+'Optativa 1 Datos'!$E$6*H9+'Optativa 1 Datos'!$E$7*J9+'Optativa 1 Datos'!$E$8*L9+'Optativa 1 Datos'!$E$9*N9+'Optativa 1 Datos'!$E$10*P9+'Optativa 1 Datos'!$E$11*R9+'Optativa 1 Datos'!$E$12*T9+'Optativa 1 Datos'!$E$13*V9,2)</f>
        <v>0</v>
      </c>
      <c r="AD9" s="24">
        <f>ROUND('Optativa 1 Datos'!$F$4*D9*E9+'Optativa 1 Datos'!$F$5*F9*G9+'Optativa 1 Datos'!$F$6*H9*I9+'Optativa 1 Datos'!$F$7*J9*K9+'Optativa 1 Datos'!$F$8*L9*M9+'Optativa 1 Datos'!$F$9*N9*O9+'Optativa 1 Datos'!$F$10*P9*Q9+'Optativa 1 Datos'!$F$11*R9*S9+'Optativa 1 Datos'!$F$12*T9*U9+'Optativa 1 Datos'!$F$13*V9*W9,2)</f>
        <v>0</v>
      </c>
      <c r="AE9" s="24">
        <f>ROUND('Optativa 1 Datos'!$F$4*D9+'Optativa 1 Datos'!$F$5*F9+'Optativa 1 Datos'!$F$6*H9+'Optativa 1 Datos'!$F$7*J9+'Optativa 1 Datos'!$F$8*L9+'Optativa 1 Datos'!$F$9*N9+'Optativa 1 Datos'!$F$10*P9+'Optativa 1 Datos'!$F$11*R9+'Optativa 1 Datos'!$F$12*T9+'Optativa 1 Datos'!$F$13*V9,2)</f>
        <v>0</v>
      </c>
      <c r="AF9" s="24">
        <f>ROUND('Optativa 1 Datos'!$G$4*D9*E9+'Optativa 1 Datos'!$G$5*F9*G9+'Optativa 1 Datos'!$G$6*H9*I9+'Optativa 1 Datos'!$G$7*J9*K9+'Optativa 1 Datos'!$G$8*L9*M9+'Optativa 1 Datos'!$G$9*N9*O9+'Optativa 1 Datos'!$G$10*P9*Q9+'Optativa 1 Datos'!$G$11*R9*S9+'Optativa 1 Datos'!$G$12*T9*U9+'Optativa 1 Datos'!$G$13*V9*W9,2)</f>
        <v>0</v>
      </c>
      <c r="AG9" s="24">
        <f>ROUND('Optativa 1 Datos'!$G$4*D9+'Optativa 1 Datos'!$G$5*F9+'Optativa 1 Datos'!$G$6*H9+'Optativa 1 Datos'!$G$7*J9+'Optativa 1 Datos'!$G$8*L9+'Optativa 1 Datos'!$G$9*N9+'Optativa 1 Datos'!$G$10*P9+'Optativa 1 Datos'!$G$11*R9+'Optativa 1 Datos'!$G$12*T9+'Optativa 1 Datos'!$G$13*V9,2)</f>
        <v>0</v>
      </c>
      <c r="AH9" s="24">
        <f>ROUND('Optativa 1 Datos'!$H$4*D9*E9+'Optativa 1 Datos'!$H$5*F9*G9+'Optativa 1 Datos'!$H$6*H9*I9+'Optativa 1 Datos'!$H$7*J9*K9+'Optativa 1 Datos'!$H$8*L9*M9+'Optativa 1 Datos'!$H$9*N9*O9+'Optativa 1 Datos'!$H$10*P9*Q9+'Optativa 1 Datos'!$H$11*R9*S9+'Optativa 1 Datos'!$H$12*T9*U9+'Optativa 1 Datos'!$H$13*V9*W9,2)</f>
        <v>0</v>
      </c>
      <c r="AI9" s="24">
        <f>ROUND('Optativa 1 Datos'!$H$4*D9+'Optativa 1 Datos'!$H$5*F9+'Optativa 1 Datos'!$H$6*H9+'Optativa 1 Datos'!$H$7*J9+'Optativa 1 Datos'!$H$8*L9+'Optativa 1 Datos'!$H$9*N9+'Optativa 1 Datos'!$H$10*P9+'Optativa 1 Datos'!$H$11*R9+'Optativa 1 Datos'!$H$12*T9+'Optativa 1 Datos'!$H$13*V9,2)</f>
        <v>0</v>
      </c>
      <c r="AJ9" s="24">
        <f>ROUND('Optativa 1 Datos'!$I$4*D9*E9+'Optativa 1 Datos'!$I$5*F9*G9+'Optativa 1 Datos'!$I$6*H9*I9+'Optativa 1 Datos'!$I$7*J9*K9+'Optativa 1 Datos'!$I$8*L9*M9+'Optativa 1 Datos'!$I$9*N9*O9+'Optativa 1 Datos'!$I$10*P9*Q9+'Optativa 1 Datos'!$I$11*R9*S9+'Optativa 1 Datos'!$I$12*T9*U9+'Optativa 1 Datos'!$I$13*V9*W9,2)</f>
        <v>0</v>
      </c>
      <c r="AK9" s="24">
        <f>ROUND('Optativa 1 Datos'!$I$4*D9+'Optativa 1 Datos'!$I$5*F9+'Optativa 1 Datos'!$I$6*H9+'Optativa 1 Datos'!$I$7*J9+'Optativa 1 Datos'!$I$8*L9+'Optativa 1 Datos'!$I$9*N9+'Optativa 1 Datos'!$I$10*P9+'Optativa 1 Datos'!$I$11*R9+'Optativa 1 Datos'!$I$12*T9+'Optativa 1 Datos'!$I$13*V9,2)</f>
        <v>0</v>
      </c>
      <c r="AL9" s="24">
        <f>ROUND('Optativa 1 Datos'!$J$4*D9*E9+'Optativa 1 Datos'!$J$5*F9*G9+'Optativa 1 Datos'!$J$6*H9*I9+'Optativa 1 Datos'!$J$7*J9*K9+'Optativa 1 Datos'!$J$8*L9*M9+'Optativa 1 Datos'!$J$9*N9*O9+'Optativa 1 Datos'!$J$10*P9*Q9+'Optativa 1 Datos'!$J$11*R9*S9+'Optativa 1 Datos'!$J$12*T9*U9+'Optativa 1 Datos'!$J$13*V9*W9,2)</f>
        <v>0</v>
      </c>
      <c r="AM9" s="24">
        <f>ROUND('Optativa 1 Datos'!$J$4*D9+'Optativa 1 Datos'!$J$5*F9+'Optativa 1 Datos'!$J$6*H9+'Optativa 1 Datos'!$J$7*J9+'Optativa 1 Datos'!$J$8*L9+'Optativa 1 Datos'!$J$9*N9+'Optativa 1 Datos'!$J$10*P9+'Optativa 1 Datos'!$J$11*R9+'Optativa 1 Datos'!$J$12*T9+'Optativa 1 Datos'!$J$13*V9,2)</f>
        <v>0</v>
      </c>
      <c r="AN9" s="24">
        <f>ROUND('Optativa 1 Datos'!$K$4*D9*E9+'Optativa 1 Datos'!$K$5*F9*G9+'Optativa 1 Datos'!$K$6*H9*I9+'Optativa 1 Datos'!$K$7*J9*K9+'Optativa 1 Datos'!$K$8*L9*M9+'Optativa 1 Datos'!$K$9*N9*O9+'Optativa 1 Datos'!$K$10*P9*Q9+'Optativa 1 Datos'!$K$11*R9*S9+'Optativa 1 Datos'!$K$12*T9*U9+'Optativa 1 Datos'!$K$13*V9*W9,2)</f>
        <v>0</v>
      </c>
      <c r="AO9" s="24">
        <f>ROUND('Optativa 1 Datos'!$K$4*D9+'Optativa 1 Datos'!$K$5*F9+'Optativa 1 Datos'!$K$6*H9+'Optativa 1 Datos'!$K$7*J9+'Optativa 1 Datos'!$K$8*L9+'Optativa 1 Datos'!$K$9*N9+'Optativa 1 Datos'!$K$10*P9+'Optativa 1 Datos'!$K$11*R9+'Optativa 1 Datos'!$K$12*T9+'Optativa 1 Datos'!$K$13*V9,2)</f>
        <v>0</v>
      </c>
    </row>
    <row r="10" spans="1:41" x14ac:dyDescent="0.25">
      <c r="A10" s="2">
        <v>7</v>
      </c>
      <c r="B10" s="1" t="str">
        <f>IF(ISBLANK(PRINCIPAL!B10)," ",PRINCIPAL!B10)</f>
        <v xml:space="preserve"> </v>
      </c>
      <c r="C10" s="14">
        <f t="shared" si="1"/>
        <v>0</v>
      </c>
      <c r="D10" s="12">
        <f t="shared" si="2"/>
        <v>0</v>
      </c>
      <c r="E10" s="10"/>
      <c r="F10" s="12">
        <f t="shared" si="0"/>
        <v>0</v>
      </c>
      <c r="G10" s="10"/>
      <c r="H10" s="12">
        <f t="shared" si="0"/>
        <v>0</v>
      </c>
      <c r="I10" s="10"/>
      <c r="J10" s="12">
        <f t="shared" si="0"/>
        <v>0</v>
      </c>
      <c r="K10" s="10"/>
      <c r="L10" s="12">
        <f t="shared" si="0"/>
        <v>0</v>
      </c>
      <c r="M10" s="10"/>
      <c r="N10" s="12">
        <f t="shared" si="3"/>
        <v>0</v>
      </c>
      <c r="O10" s="10"/>
      <c r="P10" s="12">
        <f t="shared" si="4"/>
        <v>0</v>
      </c>
      <c r="Q10" s="10"/>
      <c r="R10" s="12">
        <f t="shared" si="5"/>
        <v>0</v>
      </c>
      <c r="S10" s="10"/>
      <c r="T10" s="12">
        <f t="shared" si="6"/>
        <v>0</v>
      </c>
      <c r="U10" s="10"/>
      <c r="V10" s="12">
        <f t="shared" si="7"/>
        <v>0</v>
      </c>
      <c r="W10" s="10"/>
      <c r="Z10" s="24">
        <f>ROUND('Optativa 1 Datos'!$D$4*D10*E10+'Optativa 1 Datos'!$D$5*F10*G10+'Optativa 1 Datos'!$D$6*H10*I10+'Optativa 1 Datos'!$D$7*J10*K10+'Optativa 1 Datos'!$D$8*L10*M10+'Optativa 1 Datos'!$D$9*N10*O10+'Optativa 1 Datos'!$D$10*P10*Q10+'Optativa 1 Datos'!$D$11*R10*S10+'Optativa 1 Datos'!$D$12*T10*U10+'Optativa 1 Datos'!$D$13*V10*W10,2)</f>
        <v>0</v>
      </c>
      <c r="AA10" s="24">
        <f>ROUND('Optativa 1 Datos'!$D$4*D10+'Optativa 1 Datos'!$D$5*F10+'Optativa 1 Datos'!$D$6*H10+'Optativa 1 Datos'!$D$7*J10+'Optativa 1 Datos'!$D$8*L10+'Optativa 1 Datos'!$D$9*N10+'Optativa 1 Datos'!$D$10*P10+'Optativa 1 Datos'!$D$11*R10+'Optativa 1 Datos'!$D$12*T10+'Optativa 1 Datos'!$D$13*V10,2)</f>
        <v>0</v>
      </c>
      <c r="AB10" s="24">
        <f>ROUND('Optativa 1 Datos'!$E$4*D10*E10+'Optativa 1 Datos'!$E$5*F10*G10+'Optativa 1 Datos'!$E$6*H10*I10+'Optativa 1 Datos'!$E$7*J10*K10+'Optativa 1 Datos'!$E$8*L10*M10+'Optativa 1 Datos'!$E$9*N10*O10+'Optativa 1 Datos'!$E$10*P10*Q10+'Optativa 1 Datos'!$E$11*R10*S10+'Optativa 1 Datos'!$E$12*T10*U10+'Optativa 1 Datos'!$E$13*V10*W10,2)</f>
        <v>0</v>
      </c>
      <c r="AC10" s="24">
        <f>ROUND('Optativa 1 Datos'!$E$4*D10+'Optativa 1 Datos'!$E$5*F10+'Optativa 1 Datos'!$E$6*H10+'Optativa 1 Datos'!$E$7*J10+'Optativa 1 Datos'!$E$8*L10+'Optativa 1 Datos'!$E$9*N10+'Optativa 1 Datos'!$E$10*P10+'Optativa 1 Datos'!$E$11*R10+'Optativa 1 Datos'!$E$12*T10+'Optativa 1 Datos'!$E$13*V10,2)</f>
        <v>0</v>
      </c>
      <c r="AD10" s="24">
        <f>ROUND('Optativa 1 Datos'!$F$4*D10*E10+'Optativa 1 Datos'!$F$5*F10*G10+'Optativa 1 Datos'!$F$6*H10*I10+'Optativa 1 Datos'!$F$7*J10*K10+'Optativa 1 Datos'!$F$8*L10*M10+'Optativa 1 Datos'!$F$9*N10*O10+'Optativa 1 Datos'!$F$10*P10*Q10+'Optativa 1 Datos'!$F$11*R10*S10+'Optativa 1 Datos'!$F$12*T10*U10+'Optativa 1 Datos'!$F$13*V10*W10,2)</f>
        <v>0</v>
      </c>
      <c r="AE10" s="24">
        <f>ROUND('Optativa 1 Datos'!$F$4*D10+'Optativa 1 Datos'!$F$5*F10+'Optativa 1 Datos'!$F$6*H10+'Optativa 1 Datos'!$F$7*J10+'Optativa 1 Datos'!$F$8*L10+'Optativa 1 Datos'!$F$9*N10+'Optativa 1 Datos'!$F$10*P10+'Optativa 1 Datos'!$F$11*R10+'Optativa 1 Datos'!$F$12*T10+'Optativa 1 Datos'!$F$13*V10,2)</f>
        <v>0</v>
      </c>
      <c r="AF10" s="24">
        <f>ROUND('Optativa 1 Datos'!$G$4*D10*E10+'Optativa 1 Datos'!$G$5*F10*G10+'Optativa 1 Datos'!$G$6*H10*I10+'Optativa 1 Datos'!$G$7*J10*K10+'Optativa 1 Datos'!$G$8*L10*M10+'Optativa 1 Datos'!$G$9*N10*O10+'Optativa 1 Datos'!$G$10*P10*Q10+'Optativa 1 Datos'!$G$11*R10*S10+'Optativa 1 Datos'!$G$12*T10*U10+'Optativa 1 Datos'!$G$13*V10*W10,2)</f>
        <v>0</v>
      </c>
      <c r="AG10" s="24">
        <f>ROUND('Optativa 1 Datos'!$G$4*D10+'Optativa 1 Datos'!$G$5*F10+'Optativa 1 Datos'!$G$6*H10+'Optativa 1 Datos'!$G$7*J10+'Optativa 1 Datos'!$G$8*L10+'Optativa 1 Datos'!$G$9*N10+'Optativa 1 Datos'!$G$10*P10+'Optativa 1 Datos'!$G$11*R10+'Optativa 1 Datos'!$G$12*T10+'Optativa 1 Datos'!$G$13*V10,2)</f>
        <v>0</v>
      </c>
      <c r="AH10" s="24">
        <f>ROUND('Optativa 1 Datos'!$H$4*D10*E10+'Optativa 1 Datos'!$H$5*F10*G10+'Optativa 1 Datos'!$H$6*H10*I10+'Optativa 1 Datos'!$H$7*J10*K10+'Optativa 1 Datos'!$H$8*L10*M10+'Optativa 1 Datos'!$H$9*N10*O10+'Optativa 1 Datos'!$H$10*P10*Q10+'Optativa 1 Datos'!$H$11*R10*S10+'Optativa 1 Datos'!$H$12*T10*U10+'Optativa 1 Datos'!$H$13*V10*W10,2)</f>
        <v>0</v>
      </c>
      <c r="AI10" s="24">
        <f>ROUND('Optativa 1 Datos'!$H$4*D10+'Optativa 1 Datos'!$H$5*F10+'Optativa 1 Datos'!$H$6*H10+'Optativa 1 Datos'!$H$7*J10+'Optativa 1 Datos'!$H$8*L10+'Optativa 1 Datos'!$H$9*N10+'Optativa 1 Datos'!$H$10*P10+'Optativa 1 Datos'!$H$11*R10+'Optativa 1 Datos'!$H$12*T10+'Optativa 1 Datos'!$H$13*V10,2)</f>
        <v>0</v>
      </c>
      <c r="AJ10" s="24">
        <f>ROUND('Optativa 1 Datos'!$I$4*D10*E10+'Optativa 1 Datos'!$I$5*F10*G10+'Optativa 1 Datos'!$I$6*H10*I10+'Optativa 1 Datos'!$I$7*J10*K10+'Optativa 1 Datos'!$I$8*L10*M10+'Optativa 1 Datos'!$I$9*N10*O10+'Optativa 1 Datos'!$I$10*P10*Q10+'Optativa 1 Datos'!$I$11*R10*S10+'Optativa 1 Datos'!$I$12*T10*U10+'Optativa 1 Datos'!$I$13*V10*W10,2)</f>
        <v>0</v>
      </c>
      <c r="AK10" s="24">
        <f>ROUND('Optativa 1 Datos'!$I$4*D10+'Optativa 1 Datos'!$I$5*F10+'Optativa 1 Datos'!$I$6*H10+'Optativa 1 Datos'!$I$7*J10+'Optativa 1 Datos'!$I$8*L10+'Optativa 1 Datos'!$I$9*N10+'Optativa 1 Datos'!$I$10*P10+'Optativa 1 Datos'!$I$11*R10+'Optativa 1 Datos'!$I$12*T10+'Optativa 1 Datos'!$I$13*V10,2)</f>
        <v>0</v>
      </c>
      <c r="AL10" s="24">
        <f>ROUND('Optativa 1 Datos'!$J$4*D10*E10+'Optativa 1 Datos'!$J$5*F10*G10+'Optativa 1 Datos'!$J$6*H10*I10+'Optativa 1 Datos'!$J$7*J10*K10+'Optativa 1 Datos'!$J$8*L10*M10+'Optativa 1 Datos'!$J$9*N10*O10+'Optativa 1 Datos'!$J$10*P10*Q10+'Optativa 1 Datos'!$J$11*R10*S10+'Optativa 1 Datos'!$J$12*T10*U10+'Optativa 1 Datos'!$J$13*V10*W10,2)</f>
        <v>0</v>
      </c>
      <c r="AM10" s="24">
        <f>ROUND('Optativa 1 Datos'!$J$4*D10+'Optativa 1 Datos'!$J$5*F10+'Optativa 1 Datos'!$J$6*H10+'Optativa 1 Datos'!$J$7*J10+'Optativa 1 Datos'!$J$8*L10+'Optativa 1 Datos'!$J$9*N10+'Optativa 1 Datos'!$J$10*P10+'Optativa 1 Datos'!$J$11*R10+'Optativa 1 Datos'!$J$12*T10+'Optativa 1 Datos'!$J$13*V10,2)</f>
        <v>0</v>
      </c>
      <c r="AN10" s="24">
        <f>ROUND('Optativa 1 Datos'!$K$4*D10*E10+'Optativa 1 Datos'!$K$5*F10*G10+'Optativa 1 Datos'!$K$6*H10*I10+'Optativa 1 Datos'!$K$7*J10*K10+'Optativa 1 Datos'!$K$8*L10*M10+'Optativa 1 Datos'!$K$9*N10*O10+'Optativa 1 Datos'!$K$10*P10*Q10+'Optativa 1 Datos'!$K$11*R10*S10+'Optativa 1 Datos'!$K$12*T10*U10+'Optativa 1 Datos'!$K$13*V10*W10,2)</f>
        <v>0</v>
      </c>
      <c r="AO10" s="24">
        <f>ROUND('Optativa 1 Datos'!$K$4*D10+'Optativa 1 Datos'!$K$5*F10+'Optativa 1 Datos'!$K$6*H10+'Optativa 1 Datos'!$K$7*J10+'Optativa 1 Datos'!$K$8*L10+'Optativa 1 Datos'!$K$9*N10+'Optativa 1 Datos'!$K$10*P10+'Optativa 1 Datos'!$K$11*R10+'Optativa 1 Datos'!$K$12*T10+'Optativa 1 Datos'!$K$13*V10,2)</f>
        <v>0</v>
      </c>
    </row>
    <row r="11" spans="1:41" x14ac:dyDescent="0.25">
      <c r="A11" s="2">
        <v>8</v>
      </c>
      <c r="B11" s="2" t="str">
        <f>IF(ISBLANK(PRINCIPAL!B11)," ",PRINCIPAL!B11)</f>
        <v xml:space="preserve"> </v>
      </c>
      <c r="C11" s="14">
        <f t="shared" si="1"/>
        <v>0</v>
      </c>
      <c r="D11" s="12">
        <f t="shared" si="2"/>
        <v>0</v>
      </c>
      <c r="E11" s="9"/>
      <c r="F11" s="12">
        <f t="shared" si="0"/>
        <v>0</v>
      </c>
      <c r="G11" s="9"/>
      <c r="H11" s="12">
        <f t="shared" si="0"/>
        <v>0</v>
      </c>
      <c r="I11" s="9"/>
      <c r="J11" s="12">
        <f t="shared" si="0"/>
        <v>0</v>
      </c>
      <c r="K11" s="9"/>
      <c r="L11" s="12">
        <f t="shared" si="0"/>
        <v>0</v>
      </c>
      <c r="M11" s="9"/>
      <c r="N11" s="12">
        <f t="shared" si="3"/>
        <v>0</v>
      </c>
      <c r="O11" s="9"/>
      <c r="P11" s="12">
        <f t="shared" si="4"/>
        <v>0</v>
      </c>
      <c r="Q11" s="9"/>
      <c r="R11" s="12">
        <f t="shared" si="5"/>
        <v>0</v>
      </c>
      <c r="S11" s="9"/>
      <c r="T11" s="12">
        <f t="shared" si="6"/>
        <v>0</v>
      </c>
      <c r="U11" s="9"/>
      <c r="V11" s="12">
        <f t="shared" si="7"/>
        <v>0</v>
      </c>
      <c r="W11" s="9"/>
      <c r="Z11" s="24">
        <f>ROUND('Optativa 1 Datos'!$D$4*D11*E11+'Optativa 1 Datos'!$D$5*F11*G11+'Optativa 1 Datos'!$D$6*H11*I11+'Optativa 1 Datos'!$D$7*J11*K11+'Optativa 1 Datos'!$D$8*L11*M11+'Optativa 1 Datos'!$D$9*N11*O11+'Optativa 1 Datos'!$D$10*P11*Q11+'Optativa 1 Datos'!$D$11*R11*S11+'Optativa 1 Datos'!$D$12*T11*U11+'Optativa 1 Datos'!$D$13*V11*W11,2)</f>
        <v>0</v>
      </c>
      <c r="AA11" s="24">
        <f>ROUND('Optativa 1 Datos'!$D$4*D11+'Optativa 1 Datos'!$D$5*F11+'Optativa 1 Datos'!$D$6*H11+'Optativa 1 Datos'!$D$7*J11+'Optativa 1 Datos'!$D$8*L11+'Optativa 1 Datos'!$D$9*N11+'Optativa 1 Datos'!$D$10*P11+'Optativa 1 Datos'!$D$11*R11+'Optativa 1 Datos'!$D$12*T11+'Optativa 1 Datos'!$D$13*V11,2)</f>
        <v>0</v>
      </c>
      <c r="AB11" s="24">
        <f>ROUND('Optativa 1 Datos'!$E$4*D11*E11+'Optativa 1 Datos'!$E$5*F11*G11+'Optativa 1 Datos'!$E$6*H11*I11+'Optativa 1 Datos'!$E$7*J11*K11+'Optativa 1 Datos'!$E$8*L11*M11+'Optativa 1 Datos'!$E$9*N11*O11+'Optativa 1 Datos'!$E$10*P11*Q11+'Optativa 1 Datos'!$E$11*R11*S11+'Optativa 1 Datos'!$E$12*T11*U11+'Optativa 1 Datos'!$E$13*V11*W11,2)</f>
        <v>0</v>
      </c>
      <c r="AC11" s="24">
        <f>ROUND('Optativa 1 Datos'!$E$4*D11+'Optativa 1 Datos'!$E$5*F11+'Optativa 1 Datos'!$E$6*H11+'Optativa 1 Datos'!$E$7*J11+'Optativa 1 Datos'!$E$8*L11+'Optativa 1 Datos'!$E$9*N11+'Optativa 1 Datos'!$E$10*P11+'Optativa 1 Datos'!$E$11*R11+'Optativa 1 Datos'!$E$12*T11+'Optativa 1 Datos'!$E$13*V11,2)</f>
        <v>0</v>
      </c>
      <c r="AD11" s="24">
        <f>ROUND('Optativa 1 Datos'!$F$4*D11*E11+'Optativa 1 Datos'!$F$5*F11*G11+'Optativa 1 Datos'!$F$6*H11*I11+'Optativa 1 Datos'!$F$7*J11*K11+'Optativa 1 Datos'!$F$8*L11*M11+'Optativa 1 Datos'!$F$9*N11*O11+'Optativa 1 Datos'!$F$10*P11*Q11+'Optativa 1 Datos'!$F$11*R11*S11+'Optativa 1 Datos'!$F$12*T11*U11+'Optativa 1 Datos'!$F$13*V11*W11,2)</f>
        <v>0</v>
      </c>
      <c r="AE11" s="24">
        <f>ROUND('Optativa 1 Datos'!$F$4*D11+'Optativa 1 Datos'!$F$5*F11+'Optativa 1 Datos'!$F$6*H11+'Optativa 1 Datos'!$F$7*J11+'Optativa 1 Datos'!$F$8*L11+'Optativa 1 Datos'!$F$9*N11+'Optativa 1 Datos'!$F$10*P11+'Optativa 1 Datos'!$F$11*R11+'Optativa 1 Datos'!$F$12*T11+'Optativa 1 Datos'!$F$13*V11,2)</f>
        <v>0</v>
      </c>
      <c r="AF11" s="24">
        <f>ROUND('Optativa 1 Datos'!$G$4*D11*E11+'Optativa 1 Datos'!$G$5*F11*G11+'Optativa 1 Datos'!$G$6*H11*I11+'Optativa 1 Datos'!$G$7*J11*K11+'Optativa 1 Datos'!$G$8*L11*M11+'Optativa 1 Datos'!$G$9*N11*O11+'Optativa 1 Datos'!$G$10*P11*Q11+'Optativa 1 Datos'!$G$11*R11*S11+'Optativa 1 Datos'!$G$12*T11*U11+'Optativa 1 Datos'!$G$13*V11*W11,2)</f>
        <v>0</v>
      </c>
      <c r="AG11" s="24">
        <f>ROUND('Optativa 1 Datos'!$G$4*D11+'Optativa 1 Datos'!$G$5*F11+'Optativa 1 Datos'!$G$6*H11+'Optativa 1 Datos'!$G$7*J11+'Optativa 1 Datos'!$G$8*L11+'Optativa 1 Datos'!$G$9*N11+'Optativa 1 Datos'!$G$10*P11+'Optativa 1 Datos'!$G$11*R11+'Optativa 1 Datos'!$G$12*T11+'Optativa 1 Datos'!$G$13*V11,2)</f>
        <v>0</v>
      </c>
      <c r="AH11" s="24">
        <f>ROUND('Optativa 1 Datos'!$H$4*D11*E11+'Optativa 1 Datos'!$H$5*F11*G11+'Optativa 1 Datos'!$H$6*H11*I11+'Optativa 1 Datos'!$H$7*J11*K11+'Optativa 1 Datos'!$H$8*L11*M11+'Optativa 1 Datos'!$H$9*N11*O11+'Optativa 1 Datos'!$H$10*P11*Q11+'Optativa 1 Datos'!$H$11*R11*S11+'Optativa 1 Datos'!$H$12*T11*U11+'Optativa 1 Datos'!$H$13*V11*W11,2)</f>
        <v>0</v>
      </c>
      <c r="AI11" s="24">
        <f>ROUND('Optativa 1 Datos'!$H$4*D11+'Optativa 1 Datos'!$H$5*F11+'Optativa 1 Datos'!$H$6*H11+'Optativa 1 Datos'!$H$7*J11+'Optativa 1 Datos'!$H$8*L11+'Optativa 1 Datos'!$H$9*N11+'Optativa 1 Datos'!$H$10*P11+'Optativa 1 Datos'!$H$11*R11+'Optativa 1 Datos'!$H$12*T11+'Optativa 1 Datos'!$H$13*V11,2)</f>
        <v>0</v>
      </c>
      <c r="AJ11" s="24">
        <f>ROUND('Optativa 1 Datos'!$I$4*D11*E11+'Optativa 1 Datos'!$I$5*F11*G11+'Optativa 1 Datos'!$I$6*H11*I11+'Optativa 1 Datos'!$I$7*J11*K11+'Optativa 1 Datos'!$I$8*L11*M11+'Optativa 1 Datos'!$I$9*N11*O11+'Optativa 1 Datos'!$I$10*P11*Q11+'Optativa 1 Datos'!$I$11*R11*S11+'Optativa 1 Datos'!$I$12*T11*U11+'Optativa 1 Datos'!$I$13*V11*W11,2)</f>
        <v>0</v>
      </c>
      <c r="AK11" s="24">
        <f>ROUND('Optativa 1 Datos'!$I$4*D11+'Optativa 1 Datos'!$I$5*F11+'Optativa 1 Datos'!$I$6*H11+'Optativa 1 Datos'!$I$7*J11+'Optativa 1 Datos'!$I$8*L11+'Optativa 1 Datos'!$I$9*N11+'Optativa 1 Datos'!$I$10*P11+'Optativa 1 Datos'!$I$11*R11+'Optativa 1 Datos'!$I$12*T11+'Optativa 1 Datos'!$I$13*V11,2)</f>
        <v>0</v>
      </c>
      <c r="AL11" s="24">
        <f>ROUND('Optativa 1 Datos'!$J$4*D11*E11+'Optativa 1 Datos'!$J$5*F11*G11+'Optativa 1 Datos'!$J$6*H11*I11+'Optativa 1 Datos'!$J$7*J11*K11+'Optativa 1 Datos'!$J$8*L11*M11+'Optativa 1 Datos'!$J$9*N11*O11+'Optativa 1 Datos'!$J$10*P11*Q11+'Optativa 1 Datos'!$J$11*R11*S11+'Optativa 1 Datos'!$J$12*T11*U11+'Optativa 1 Datos'!$J$13*V11*W11,2)</f>
        <v>0</v>
      </c>
      <c r="AM11" s="24">
        <f>ROUND('Optativa 1 Datos'!$J$4*D11+'Optativa 1 Datos'!$J$5*F11+'Optativa 1 Datos'!$J$6*H11+'Optativa 1 Datos'!$J$7*J11+'Optativa 1 Datos'!$J$8*L11+'Optativa 1 Datos'!$J$9*N11+'Optativa 1 Datos'!$J$10*P11+'Optativa 1 Datos'!$J$11*R11+'Optativa 1 Datos'!$J$12*T11+'Optativa 1 Datos'!$J$13*V11,2)</f>
        <v>0</v>
      </c>
      <c r="AN11" s="24">
        <f>ROUND('Optativa 1 Datos'!$K$4*D11*E11+'Optativa 1 Datos'!$K$5*F11*G11+'Optativa 1 Datos'!$K$6*H11*I11+'Optativa 1 Datos'!$K$7*J11*K11+'Optativa 1 Datos'!$K$8*L11*M11+'Optativa 1 Datos'!$K$9*N11*O11+'Optativa 1 Datos'!$K$10*P11*Q11+'Optativa 1 Datos'!$K$11*R11*S11+'Optativa 1 Datos'!$K$12*T11*U11+'Optativa 1 Datos'!$K$13*V11*W11,2)</f>
        <v>0</v>
      </c>
      <c r="AO11" s="24">
        <f>ROUND('Optativa 1 Datos'!$K$4*D11+'Optativa 1 Datos'!$K$5*F11+'Optativa 1 Datos'!$K$6*H11+'Optativa 1 Datos'!$K$7*J11+'Optativa 1 Datos'!$K$8*L11+'Optativa 1 Datos'!$K$9*N11+'Optativa 1 Datos'!$K$10*P11+'Optativa 1 Datos'!$K$11*R11+'Optativa 1 Datos'!$K$12*T11+'Optativa 1 Datos'!$K$13*V11,2)</f>
        <v>0</v>
      </c>
    </row>
    <row r="12" spans="1:41" x14ac:dyDescent="0.25">
      <c r="A12" s="2">
        <v>9</v>
      </c>
      <c r="B12" s="1" t="str">
        <f>IF(ISBLANK(PRINCIPAL!B12)," ",PRINCIPAL!B12)</f>
        <v xml:space="preserve"> </v>
      </c>
      <c r="C12" s="14">
        <f t="shared" si="1"/>
        <v>0</v>
      </c>
      <c r="D12" s="12">
        <f t="shared" si="2"/>
        <v>0</v>
      </c>
      <c r="E12" s="10"/>
      <c r="F12" s="12">
        <f t="shared" si="0"/>
        <v>0</v>
      </c>
      <c r="G12" s="10"/>
      <c r="H12" s="12">
        <f t="shared" si="0"/>
        <v>0</v>
      </c>
      <c r="I12" s="10"/>
      <c r="J12" s="12">
        <f t="shared" si="0"/>
        <v>0</v>
      </c>
      <c r="K12" s="10"/>
      <c r="L12" s="12">
        <f t="shared" si="0"/>
        <v>0</v>
      </c>
      <c r="M12" s="10"/>
      <c r="N12" s="12">
        <f t="shared" si="3"/>
        <v>0</v>
      </c>
      <c r="O12" s="10"/>
      <c r="P12" s="12">
        <f t="shared" si="4"/>
        <v>0</v>
      </c>
      <c r="Q12" s="10"/>
      <c r="R12" s="12">
        <f t="shared" si="5"/>
        <v>0</v>
      </c>
      <c r="S12" s="10"/>
      <c r="T12" s="12">
        <f t="shared" si="6"/>
        <v>0</v>
      </c>
      <c r="U12" s="10"/>
      <c r="V12" s="12">
        <f t="shared" si="7"/>
        <v>0</v>
      </c>
      <c r="W12" s="10"/>
      <c r="Z12" s="24">
        <f>ROUND('Optativa 1 Datos'!$D$4*D12*E12+'Optativa 1 Datos'!$D$5*F12*G12+'Optativa 1 Datos'!$D$6*H12*I12+'Optativa 1 Datos'!$D$7*J12*K12+'Optativa 1 Datos'!$D$8*L12*M12+'Optativa 1 Datos'!$D$9*N12*O12+'Optativa 1 Datos'!$D$10*P12*Q12+'Optativa 1 Datos'!$D$11*R12*S12+'Optativa 1 Datos'!$D$12*T12*U12+'Optativa 1 Datos'!$D$13*V12*W12,2)</f>
        <v>0</v>
      </c>
      <c r="AA12" s="24">
        <f>ROUND('Optativa 1 Datos'!$D$4*D12+'Optativa 1 Datos'!$D$5*F12+'Optativa 1 Datos'!$D$6*H12+'Optativa 1 Datos'!$D$7*J12+'Optativa 1 Datos'!$D$8*L12+'Optativa 1 Datos'!$D$9*N12+'Optativa 1 Datos'!$D$10*P12+'Optativa 1 Datos'!$D$11*R12+'Optativa 1 Datos'!$D$12*T12+'Optativa 1 Datos'!$D$13*V12,2)</f>
        <v>0</v>
      </c>
      <c r="AB12" s="24">
        <f>ROUND('Optativa 1 Datos'!$E$4*D12*E12+'Optativa 1 Datos'!$E$5*F12*G12+'Optativa 1 Datos'!$E$6*H12*I12+'Optativa 1 Datos'!$E$7*J12*K12+'Optativa 1 Datos'!$E$8*L12*M12+'Optativa 1 Datos'!$E$9*N12*O12+'Optativa 1 Datos'!$E$10*P12*Q12+'Optativa 1 Datos'!$E$11*R12*S12+'Optativa 1 Datos'!$E$12*T12*U12+'Optativa 1 Datos'!$E$13*V12*W12,2)</f>
        <v>0</v>
      </c>
      <c r="AC12" s="24">
        <f>ROUND('Optativa 1 Datos'!$E$4*D12+'Optativa 1 Datos'!$E$5*F12+'Optativa 1 Datos'!$E$6*H12+'Optativa 1 Datos'!$E$7*J12+'Optativa 1 Datos'!$E$8*L12+'Optativa 1 Datos'!$E$9*N12+'Optativa 1 Datos'!$E$10*P12+'Optativa 1 Datos'!$E$11*R12+'Optativa 1 Datos'!$E$12*T12+'Optativa 1 Datos'!$E$13*V12,2)</f>
        <v>0</v>
      </c>
      <c r="AD12" s="24">
        <f>ROUND('Optativa 1 Datos'!$F$4*D12*E12+'Optativa 1 Datos'!$F$5*F12*G12+'Optativa 1 Datos'!$F$6*H12*I12+'Optativa 1 Datos'!$F$7*J12*K12+'Optativa 1 Datos'!$F$8*L12*M12+'Optativa 1 Datos'!$F$9*N12*O12+'Optativa 1 Datos'!$F$10*P12*Q12+'Optativa 1 Datos'!$F$11*R12*S12+'Optativa 1 Datos'!$F$12*T12*U12+'Optativa 1 Datos'!$F$13*V12*W12,2)</f>
        <v>0</v>
      </c>
      <c r="AE12" s="24">
        <f>ROUND('Optativa 1 Datos'!$F$4*D12+'Optativa 1 Datos'!$F$5*F12+'Optativa 1 Datos'!$F$6*H12+'Optativa 1 Datos'!$F$7*J12+'Optativa 1 Datos'!$F$8*L12+'Optativa 1 Datos'!$F$9*N12+'Optativa 1 Datos'!$F$10*P12+'Optativa 1 Datos'!$F$11*R12+'Optativa 1 Datos'!$F$12*T12+'Optativa 1 Datos'!$F$13*V12,2)</f>
        <v>0</v>
      </c>
      <c r="AF12" s="24">
        <f>ROUND('Optativa 1 Datos'!$G$4*D12*E12+'Optativa 1 Datos'!$G$5*F12*G12+'Optativa 1 Datos'!$G$6*H12*I12+'Optativa 1 Datos'!$G$7*J12*K12+'Optativa 1 Datos'!$G$8*L12*M12+'Optativa 1 Datos'!$G$9*N12*O12+'Optativa 1 Datos'!$G$10*P12*Q12+'Optativa 1 Datos'!$G$11*R12*S12+'Optativa 1 Datos'!$G$12*T12*U12+'Optativa 1 Datos'!$G$13*V12*W12,2)</f>
        <v>0</v>
      </c>
      <c r="AG12" s="24">
        <f>ROUND('Optativa 1 Datos'!$G$4*D12+'Optativa 1 Datos'!$G$5*F12+'Optativa 1 Datos'!$G$6*H12+'Optativa 1 Datos'!$G$7*J12+'Optativa 1 Datos'!$G$8*L12+'Optativa 1 Datos'!$G$9*N12+'Optativa 1 Datos'!$G$10*P12+'Optativa 1 Datos'!$G$11*R12+'Optativa 1 Datos'!$G$12*T12+'Optativa 1 Datos'!$G$13*V12,2)</f>
        <v>0</v>
      </c>
      <c r="AH12" s="24">
        <f>ROUND('Optativa 1 Datos'!$H$4*D12*E12+'Optativa 1 Datos'!$H$5*F12*G12+'Optativa 1 Datos'!$H$6*H12*I12+'Optativa 1 Datos'!$H$7*J12*K12+'Optativa 1 Datos'!$H$8*L12*M12+'Optativa 1 Datos'!$H$9*N12*O12+'Optativa 1 Datos'!$H$10*P12*Q12+'Optativa 1 Datos'!$H$11*R12*S12+'Optativa 1 Datos'!$H$12*T12*U12+'Optativa 1 Datos'!$H$13*V12*W12,2)</f>
        <v>0</v>
      </c>
      <c r="AI12" s="24">
        <f>ROUND('Optativa 1 Datos'!$H$4*D12+'Optativa 1 Datos'!$H$5*F12+'Optativa 1 Datos'!$H$6*H12+'Optativa 1 Datos'!$H$7*J12+'Optativa 1 Datos'!$H$8*L12+'Optativa 1 Datos'!$H$9*N12+'Optativa 1 Datos'!$H$10*P12+'Optativa 1 Datos'!$H$11*R12+'Optativa 1 Datos'!$H$12*T12+'Optativa 1 Datos'!$H$13*V12,2)</f>
        <v>0</v>
      </c>
      <c r="AJ12" s="24">
        <f>ROUND('Optativa 1 Datos'!$I$4*D12*E12+'Optativa 1 Datos'!$I$5*F12*G12+'Optativa 1 Datos'!$I$6*H12*I12+'Optativa 1 Datos'!$I$7*J12*K12+'Optativa 1 Datos'!$I$8*L12*M12+'Optativa 1 Datos'!$I$9*N12*O12+'Optativa 1 Datos'!$I$10*P12*Q12+'Optativa 1 Datos'!$I$11*R12*S12+'Optativa 1 Datos'!$I$12*T12*U12+'Optativa 1 Datos'!$I$13*V12*W12,2)</f>
        <v>0</v>
      </c>
      <c r="AK12" s="24">
        <f>ROUND('Optativa 1 Datos'!$I$4*D12+'Optativa 1 Datos'!$I$5*F12+'Optativa 1 Datos'!$I$6*H12+'Optativa 1 Datos'!$I$7*J12+'Optativa 1 Datos'!$I$8*L12+'Optativa 1 Datos'!$I$9*N12+'Optativa 1 Datos'!$I$10*P12+'Optativa 1 Datos'!$I$11*R12+'Optativa 1 Datos'!$I$12*T12+'Optativa 1 Datos'!$I$13*V12,2)</f>
        <v>0</v>
      </c>
      <c r="AL12" s="24">
        <f>ROUND('Optativa 1 Datos'!$J$4*D12*E12+'Optativa 1 Datos'!$J$5*F12*G12+'Optativa 1 Datos'!$J$6*H12*I12+'Optativa 1 Datos'!$J$7*J12*K12+'Optativa 1 Datos'!$J$8*L12*M12+'Optativa 1 Datos'!$J$9*N12*O12+'Optativa 1 Datos'!$J$10*P12*Q12+'Optativa 1 Datos'!$J$11*R12*S12+'Optativa 1 Datos'!$J$12*T12*U12+'Optativa 1 Datos'!$J$13*V12*W12,2)</f>
        <v>0</v>
      </c>
      <c r="AM12" s="24">
        <f>ROUND('Optativa 1 Datos'!$J$4*D12+'Optativa 1 Datos'!$J$5*F12+'Optativa 1 Datos'!$J$6*H12+'Optativa 1 Datos'!$J$7*J12+'Optativa 1 Datos'!$J$8*L12+'Optativa 1 Datos'!$J$9*N12+'Optativa 1 Datos'!$J$10*P12+'Optativa 1 Datos'!$J$11*R12+'Optativa 1 Datos'!$J$12*T12+'Optativa 1 Datos'!$J$13*V12,2)</f>
        <v>0</v>
      </c>
      <c r="AN12" s="24">
        <f>ROUND('Optativa 1 Datos'!$K$4*D12*E12+'Optativa 1 Datos'!$K$5*F12*G12+'Optativa 1 Datos'!$K$6*H12*I12+'Optativa 1 Datos'!$K$7*J12*K12+'Optativa 1 Datos'!$K$8*L12*M12+'Optativa 1 Datos'!$K$9*N12*O12+'Optativa 1 Datos'!$K$10*P12*Q12+'Optativa 1 Datos'!$K$11*R12*S12+'Optativa 1 Datos'!$K$12*T12*U12+'Optativa 1 Datos'!$K$13*V12*W12,2)</f>
        <v>0</v>
      </c>
      <c r="AO12" s="24">
        <f>ROUND('Optativa 1 Datos'!$K$4*D12+'Optativa 1 Datos'!$K$5*F12+'Optativa 1 Datos'!$K$6*H12+'Optativa 1 Datos'!$K$7*J12+'Optativa 1 Datos'!$K$8*L12+'Optativa 1 Datos'!$K$9*N12+'Optativa 1 Datos'!$K$10*P12+'Optativa 1 Datos'!$K$11*R12+'Optativa 1 Datos'!$K$12*T12+'Optativa 1 Datos'!$K$13*V12,2)</f>
        <v>0</v>
      </c>
    </row>
    <row r="13" spans="1:41" x14ac:dyDescent="0.25">
      <c r="A13" s="2">
        <v>10</v>
      </c>
      <c r="B13" s="2" t="str">
        <f>IF(ISBLANK(PRINCIPAL!B13)," ",PRINCIPAL!B13)</f>
        <v xml:space="preserve"> </v>
      </c>
      <c r="C13" s="14">
        <f t="shared" si="1"/>
        <v>0</v>
      </c>
      <c r="D13" s="12">
        <f t="shared" si="2"/>
        <v>0</v>
      </c>
      <c r="E13" s="9"/>
      <c r="F13" s="12">
        <f t="shared" si="0"/>
        <v>0</v>
      </c>
      <c r="G13" s="9"/>
      <c r="H13" s="12">
        <f t="shared" si="0"/>
        <v>0</v>
      </c>
      <c r="I13" s="9"/>
      <c r="J13" s="12">
        <f t="shared" si="0"/>
        <v>0</v>
      </c>
      <c r="K13" s="9"/>
      <c r="L13" s="12">
        <f t="shared" si="0"/>
        <v>0</v>
      </c>
      <c r="M13" s="9"/>
      <c r="N13" s="12">
        <f t="shared" si="3"/>
        <v>0</v>
      </c>
      <c r="O13" s="9"/>
      <c r="P13" s="12">
        <f t="shared" si="4"/>
        <v>0</v>
      </c>
      <c r="Q13" s="9"/>
      <c r="R13" s="12">
        <f t="shared" si="5"/>
        <v>0</v>
      </c>
      <c r="S13" s="9"/>
      <c r="T13" s="12">
        <f t="shared" si="6"/>
        <v>0</v>
      </c>
      <c r="U13" s="9"/>
      <c r="V13" s="12">
        <f t="shared" si="7"/>
        <v>0</v>
      </c>
      <c r="W13" s="9"/>
      <c r="Z13" s="24">
        <f>ROUND('Optativa 1 Datos'!$D$4*D13*E13+'Optativa 1 Datos'!$D$5*F13*G13+'Optativa 1 Datos'!$D$6*H13*I13+'Optativa 1 Datos'!$D$7*J13*K13+'Optativa 1 Datos'!$D$8*L13*M13+'Optativa 1 Datos'!$D$9*N13*O13+'Optativa 1 Datos'!$D$10*P13*Q13+'Optativa 1 Datos'!$D$11*R13*S13+'Optativa 1 Datos'!$D$12*T13*U13+'Optativa 1 Datos'!$D$13*V13*W13,2)</f>
        <v>0</v>
      </c>
      <c r="AA13" s="24">
        <f>ROUND('Optativa 1 Datos'!$D$4*D13+'Optativa 1 Datos'!$D$5*F13+'Optativa 1 Datos'!$D$6*H13+'Optativa 1 Datos'!$D$7*J13+'Optativa 1 Datos'!$D$8*L13+'Optativa 1 Datos'!$D$9*N13+'Optativa 1 Datos'!$D$10*P13+'Optativa 1 Datos'!$D$11*R13+'Optativa 1 Datos'!$D$12*T13+'Optativa 1 Datos'!$D$13*V13,2)</f>
        <v>0</v>
      </c>
      <c r="AB13" s="24">
        <f>ROUND('Optativa 1 Datos'!$E$4*D13*E13+'Optativa 1 Datos'!$E$5*F13*G13+'Optativa 1 Datos'!$E$6*H13*I13+'Optativa 1 Datos'!$E$7*J13*K13+'Optativa 1 Datos'!$E$8*L13*M13+'Optativa 1 Datos'!$E$9*N13*O13+'Optativa 1 Datos'!$E$10*P13*Q13+'Optativa 1 Datos'!$E$11*R13*S13+'Optativa 1 Datos'!$E$12*T13*U13+'Optativa 1 Datos'!$E$13*V13*W13,2)</f>
        <v>0</v>
      </c>
      <c r="AC13" s="24">
        <f>ROUND('Optativa 1 Datos'!$E$4*D13+'Optativa 1 Datos'!$E$5*F13+'Optativa 1 Datos'!$E$6*H13+'Optativa 1 Datos'!$E$7*J13+'Optativa 1 Datos'!$E$8*L13+'Optativa 1 Datos'!$E$9*N13+'Optativa 1 Datos'!$E$10*P13+'Optativa 1 Datos'!$E$11*R13+'Optativa 1 Datos'!$E$12*T13+'Optativa 1 Datos'!$E$13*V13,2)</f>
        <v>0</v>
      </c>
      <c r="AD13" s="24">
        <f>ROUND('Optativa 1 Datos'!$F$4*D13*E13+'Optativa 1 Datos'!$F$5*F13*G13+'Optativa 1 Datos'!$F$6*H13*I13+'Optativa 1 Datos'!$F$7*J13*K13+'Optativa 1 Datos'!$F$8*L13*M13+'Optativa 1 Datos'!$F$9*N13*O13+'Optativa 1 Datos'!$F$10*P13*Q13+'Optativa 1 Datos'!$F$11*R13*S13+'Optativa 1 Datos'!$F$12*T13*U13+'Optativa 1 Datos'!$F$13*V13*W13,2)</f>
        <v>0</v>
      </c>
      <c r="AE13" s="24">
        <f>ROUND('Optativa 1 Datos'!$F$4*D13+'Optativa 1 Datos'!$F$5*F13+'Optativa 1 Datos'!$F$6*H13+'Optativa 1 Datos'!$F$7*J13+'Optativa 1 Datos'!$F$8*L13+'Optativa 1 Datos'!$F$9*N13+'Optativa 1 Datos'!$F$10*P13+'Optativa 1 Datos'!$F$11*R13+'Optativa 1 Datos'!$F$12*T13+'Optativa 1 Datos'!$F$13*V13,2)</f>
        <v>0</v>
      </c>
      <c r="AF13" s="24">
        <f>ROUND('Optativa 1 Datos'!$G$4*D13*E13+'Optativa 1 Datos'!$G$5*F13*G13+'Optativa 1 Datos'!$G$6*H13*I13+'Optativa 1 Datos'!$G$7*J13*K13+'Optativa 1 Datos'!$G$8*L13*M13+'Optativa 1 Datos'!$G$9*N13*O13+'Optativa 1 Datos'!$G$10*P13*Q13+'Optativa 1 Datos'!$G$11*R13*S13+'Optativa 1 Datos'!$G$12*T13*U13+'Optativa 1 Datos'!$G$13*V13*W13,2)</f>
        <v>0</v>
      </c>
      <c r="AG13" s="24">
        <f>ROUND('Optativa 1 Datos'!$G$4*D13+'Optativa 1 Datos'!$G$5*F13+'Optativa 1 Datos'!$G$6*H13+'Optativa 1 Datos'!$G$7*J13+'Optativa 1 Datos'!$G$8*L13+'Optativa 1 Datos'!$G$9*N13+'Optativa 1 Datos'!$G$10*P13+'Optativa 1 Datos'!$G$11*R13+'Optativa 1 Datos'!$G$12*T13+'Optativa 1 Datos'!$G$13*V13,2)</f>
        <v>0</v>
      </c>
      <c r="AH13" s="24">
        <f>ROUND('Optativa 1 Datos'!$H$4*D13*E13+'Optativa 1 Datos'!$H$5*F13*G13+'Optativa 1 Datos'!$H$6*H13*I13+'Optativa 1 Datos'!$H$7*J13*K13+'Optativa 1 Datos'!$H$8*L13*M13+'Optativa 1 Datos'!$H$9*N13*O13+'Optativa 1 Datos'!$H$10*P13*Q13+'Optativa 1 Datos'!$H$11*R13*S13+'Optativa 1 Datos'!$H$12*T13*U13+'Optativa 1 Datos'!$H$13*V13*W13,2)</f>
        <v>0</v>
      </c>
      <c r="AI13" s="24">
        <f>ROUND('Optativa 1 Datos'!$H$4*D13+'Optativa 1 Datos'!$H$5*F13+'Optativa 1 Datos'!$H$6*H13+'Optativa 1 Datos'!$H$7*J13+'Optativa 1 Datos'!$H$8*L13+'Optativa 1 Datos'!$H$9*N13+'Optativa 1 Datos'!$H$10*P13+'Optativa 1 Datos'!$H$11*R13+'Optativa 1 Datos'!$H$12*T13+'Optativa 1 Datos'!$H$13*V13,2)</f>
        <v>0</v>
      </c>
      <c r="AJ13" s="24">
        <f>ROUND('Optativa 1 Datos'!$I$4*D13*E13+'Optativa 1 Datos'!$I$5*F13*G13+'Optativa 1 Datos'!$I$6*H13*I13+'Optativa 1 Datos'!$I$7*J13*K13+'Optativa 1 Datos'!$I$8*L13*M13+'Optativa 1 Datos'!$I$9*N13*O13+'Optativa 1 Datos'!$I$10*P13*Q13+'Optativa 1 Datos'!$I$11*R13*S13+'Optativa 1 Datos'!$I$12*T13*U13+'Optativa 1 Datos'!$I$13*V13*W13,2)</f>
        <v>0</v>
      </c>
      <c r="AK13" s="24">
        <f>ROUND('Optativa 1 Datos'!$I$4*D13+'Optativa 1 Datos'!$I$5*F13+'Optativa 1 Datos'!$I$6*H13+'Optativa 1 Datos'!$I$7*J13+'Optativa 1 Datos'!$I$8*L13+'Optativa 1 Datos'!$I$9*N13+'Optativa 1 Datos'!$I$10*P13+'Optativa 1 Datos'!$I$11*R13+'Optativa 1 Datos'!$I$12*T13+'Optativa 1 Datos'!$I$13*V13,2)</f>
        <v>0</v>
      </c>
      <c r="AL13" s="24">
        <f>ROUND('Optativa 1 Datos'!$J$4*D13*E13+'Optativa 1 Datos'!$J$5*F13*G13+'Optativa 1 Datos'!$J$6*H13*I13+'Optativa 1 Datos'!$J$7*J13*K13+'Optativa 1 Datos'!$J$8*L13*M13+'Optativa 1 Datos'!$J$9*N13*O13+'Optativa 1 Datos'!$J$10*P13*Q13+'Optativa 1 Datos'!$J$11*R13*S13+'Optativa 1 Datos'!$J$12*T13*U13+'Optativa 1 Datos'!$J$13*V13*W13,2)</f>
        <v>0</v>
      </c>
      <c r="AM13" s="24">
        <f>ROUND('Optativa 1 Datos'!$J$4*D13+'Optativa 1 Datos'!$J$5*F13+'Optativa 1 Datos'!$J$6*H13+'Optativa 1 Datos'!$J$7*J13+'Optativa 1 Datos'!$J$8*L13+'Optativa 1 Datos'!$J$9*N13+'Optativa 1 Datos'!$J$10*P13+'Optativa 1 Datos'!$J$11*R13+'Optativa 1 Datos'!$J$12*T13+'Optativa 1 Datos'!$J$13*V13,2)</f>
        <v>0</v>
      </c>
      <c r="AN13" s="24">
        <f>ROUND('Optativa 1 Datos'!$K$4*D13*E13+'Optativa 1 Datos'!$K$5*F13*G13+'Optativa 1 Datos'!$K$6*H13*I13+'Optativa 1 Datos'!$K$7*J13*K13+'Optativa 1 Datos'!$K$8*L13*M13+'Optativa 1 Datos'!$K$9*N13*O13+'Optativa 1 Datos'!$K$10*P13*Q13+'Optativa 1 Datos'!$K$11*R13*S13+'Optativa 1 Datos'!$K$12*T13*U13+'Optativa 1 Datos'!$K$13*V13*W13,2)</f>
        <v>0</v>
      </c>
      <c r="AO13" s="24">
        <f>ROUND('Optativa 1 Datos'!$K$4*D13+'Optativa 1 Datos'!$K$5*F13+'Optativa 1 Datos'!$K$6*H13+'Optativa 1 Datos'!$K$7*J13+'Optativa 1 Datos'!$K$8*L13+'Optativa 1 Datos'!$K$9*N13+'Optativa 1 Datos'!$K$10*P13+'Optativa 1 Datos'!$K$11*R13+'Optativa 1 Datos'!$K$12*T13+'Optativa 1 Datos'!$K$13*V13,2)</f>
        <v>0</v>
      </c>
    </row>
    <row r="14" spans="1:41" x14ac:dyDescent="0.25">
      <c r="A14" s="2">
        <v>11</v>
      </c>
      <c r="B14" s="1" t="str">
        <f>IF(ISBLANK(PRINCIPAL!B14)," ",PRINCIPAL!B14)</f>
        <v xml:space="preserve"> </v>
      </c>
      <c r="C14" s="14">
        <f t="shared" si="1"/>
        <v>0</v>
      </c>
      <c r="D14" s="12">
        <f t="shared" si="2"/>
        <v>0</v>
      </c>
      <c r="E14" s="10"/>
      <c r="F14" s="12">
        <f t="shared" si="0"/>
        <v>0</v>
      </c>
      <c r="G14" s="10"/>
      <c r="H14" s="12">
        <f t="shared" si="0"/>
        <v>0</v>
      </c>
      <c r="I14" s="10"/>
      <c r="J14" s="12">
        <f t="shared" si="0"/>
        <v>0</v>
      </c>
      <c r="K14" s="10"/>
      <c r="L14" s="12">
        <f t="shared" si="0"/>
        <v>0</v>
      </c>
      <c r="M14" s="10"/>
      <c r="N14" s="12">
        <f t="shared" si="3"/>
        <v>0</v>
      </c>
      <c r="O14" s="10"/>
      <c r="P14" s="12">
        <f t="shared" si="4"/>
        <v>0</v>
      </c>
      <c r="Q14" s="10"/>
      <c r="R14" s="12">
        <f t="shared" si="5"/>
        <v>0</v>
      </c>
      <c r="S14" s="10"/>
      <c r="T14" s="12">
        <f t="shared" si="6"/>
        <v>0</v>
      </c>
      <c r="U14" s="10"/>
      <c r="V14" s="12">
        <f t="shared" si="7"/>
        <v>0</v>
      </c>
      <c r="W14" s="10"/>
      <c r="Z14" s="24">
        <f>ROUND('Optativa 1 Datos'!$D$4*D14*E14+'Optativa 1 Datos'!$D$5*F14*G14+'Optativa 1 Datos'!$D$6*H14*I14+'Optativa 1 Datos'!$D$7*J14*K14+'Optativa 1 Datos'!$D$8*L14*M14+'Optativa 1 Datos'!$D$9*N14*O14+'Optativa 1 Datos'!$D$10*P14*Q14+'Optativa 1 Datos'!$D$11*R14*S14+'Optativa 1 Datos'!$D$12*T14*U14+'Optativa 1 Datos'!$D$13*V14*W14,2)</f>
        <v>0</v>
      </c>
      <c r="AA14" s="24">
        <f>ROUND('Optativa 1 Datos'!$D$4*D14+'Optativa 1 Datos'!$D$5*F14+'Optativa 1 Datos'!$D$6*H14+'Optativa 1 Datos'!$D$7*J14+'Optativa 1 Datos'!$D$8*L14+'Optativa 1 Datos'!$D$9*N14+'Optativa 1 Datos'!$D$10*P14+'Optativa 1 Datos'!$D$11*R14+'Optativa 1 Datos'!$D$12*T14+'Optativa 1 Datos'!$D$13*V14,2)</f>
        <v>0</v>
      </c>
      <c r="AB14" s="24">
        <f>ROUND('Optativa 1 Datos'!$E$4*D14*E14+'Optativa 1 Datos'!$E$5*F14*G14+'Optativa 1 Datos'!$E$6*H14*I14+'Optativa 1 Datos'!$E$7*J14*K14+'Optativa 1 Datos'!$E$8*L14*M14+'Optativa 1 Datos'!$E$9*N14*O14+'Optativa 1 Datos'!$E$10*P14*Q14+'Optativa 1 Datos'!$E$11*R14*S14+'Optativa 1 Datos'!$E$12*T14*U14+'Optativa 1 Datos'!$E$13*V14*W14,2)</f>
        <v>0</v>
      </c>
      <c r="AC14" s="24">
        <f>ROUND('Optativa 1 Datos'!$E$4*D14+'Optativa 1 Datos'!$E$5*F14+'Optativa 1 Datos'!$E$6*H14+'Optativa 1 Datos'!$E$7*J14+'Optativa 1 Datos'!$E$8*L14+'Optativa 1 Datos'!$E$9*N14+'Optativa 1 Datos'!$E$10*P14+'Optativa 1 Datos'!$E$11*R14+'Optativa 1 Datos'!$E$12*T14+'Optativa 1 Datos'!$E$13*V14,2)</f>
        <v>0</v>
      </c>
      <c r="AD14" s="24">
        <f>ROUND('Optativa 1 Datos'!$F$4*D14*E14+'Optativa 1 Datos'!$F$5*F14*G14+'Optativa 1 Datos'!$F$6*H14*I14+'Optativa 1 Datos'!$F$7*J14*K14+'Optativa 1 Datos'!$F$8*L14*M14+'Optativa 1 Datos'!$F$9*N14*O14+'Optativa 1 Datos'!$F$10*P14*Q14+'Optativa 1 Datos'!$F$11*R14*S14+'Optativa 1 Datos'!$F$12*T14*U14+'Optativa 1 Datos'!$F$13*V14*W14,2)</f>
        <v>0</v>
      </c>
      <c r="AE14" s="24">
        <f>ROUND('Optativa 1 Datos'!$F$4*D14+'Optativa 1 Datos'!$F$5*F14+'Optativa 1 Datos'!$F$6*H14+'Optativa 1 Datos'!$F$7*J14+'Optativa 1 Datos'!$F$8*L14+'Optativa 1 Datos'!$F$9*N14+'Optativa 1 Datos'!$F$10*P14+'Optativa 1 Datos'!$F$11*R14+'Optativa 1 Datos'!$F$12*T14+'Optativa 1 Datos'!$F$13*V14,2)</f>
        <v>0</v>
      </c>
      <c r="AF14" s="24">
        <f>ROUND('Optativa 1 Datos'!$G$4*D14*E14+'Optativa 1 Datos'!$G$5*F14*G14+'Optativa 1 Datos'!$G$6*H14*I14+'Optativa 1 Datos'!$G$7*J14*K14+'Optativa 1 Datos'!$G$8*L14*M14+'Optativa 1 Datos'!$G$9*N14*O14+'Optativa 1 Datos'!$G$10*P14*Q14+'Optativa 1 Datos'!$G$11*R14*S14+'Optativa 1 Datos'!$G$12*T14*U14+'Optativa 1 Datos'!$G$13*V14*W14,2)</f>
        <v>0</v>
      </c>
      <c r="AG14" s="24">
        <f>ROUND('Optativa 1 Datos'!$G$4*D14+'Optativa 1 Datos'!$G$5*F14+'Optativa 1 Datos'!$G$6*H14+'Optativa 1 Datos'!$G$7*J14+'Optativa 1 Datos'!$G$8*L14+'Optativa 1 Datos'!$G$9*N14+'Optativa 1 Datos'!$G$10*P14+'Optativa 1 Datos'!$G$11*R14+'Optativa 1 Datos'!$G$12*T14+'Optativa 1 Datos'!$G$13*V14,2)</f>
        <v>0</v>
      </c>
      <c r="AH14" s="24">
        <f>ROUND('Optativa 1 Datos'!$H$4*D14*E14+'Optativa 1 Datos'!$H$5*F14*G14+'Optativa 1 Datos'!$H$6*H14*I14+'Optativa 1 Datos'!$H$7*J14*K14+'Optativa 1 Datos'!$H$8*L14*M14+'Optativa 1 Datos'!$H$9*N14*O14+'Optativa 1 Datos'!$H$10*P14*Q14+'Optativa 1 Datos'!$H$11*R14*S14+'Optativa 1 Datos'!$H$12*T14*U14+'Optativa 1 Datos'!$H$13*V14*W14,2)</f>
        <v>0</v>
      </c>
      <c r="AI14" s="24">
        <f>ROUND('Optativa 1 Datos'!$H$4*D14+'Optativa 1 Datos'!$H$5*F14+'Optativa 1 Datos'!$H$6*H14+'Optativa 1 Datos'!$H$7*J14+'Optativa 1 Datos'!$H$8*L14+'Optativa 1 Datos'!$H$9*N14+'Optativa 1 Datos'!$H$10*P14+'Optativa 1 Datos'!$H$11*R14+'Optativa 1 Datos'!$H$12*T14+'Optativa 1 Datos'!$H$13*V14,2)</f>
        <v>0</v>
      </c>
      <c r="AJ14" s="24">
        <f>ROUND('Optativa 1 Datos'!$I$4*D14*E14+'Optativa 1 Datos'!$I$5*F14*G14+'Optativa 1 Datos'!$I$6*H14*I14+'Optativa 1 Datos'!$I$7*J14*K14+'Optativa 1 Datos'!$I$8*L14*M14+'Optativa 1 Datos'!$I$9*N14*O14+'Optativa 1 Datos'!$I$10*P14*Q14+'Optativa 1 Datos'!$I$11*R14*S14+'Optativa 1 Datos'!$I$12*T14*U14+'Optativa 1 Datos'!$I$13*V14*W14,2)</f>
        <v>0</v>
      </c>
      <c r="AK14" s="24">
        <f>ROUND('Optativa 1 Datos'!$I$4*D14+'Optativa 1 Datos'!$I$5*F14+'Optativa 1 Datos'!$I$6*H14+'Optativa 1 Datos'!$I$7*J14+'Optativa 1 Datos'!$I$8*L14+'Optativa 1 Datos'!$I$9*N14+'Optativa 1 Datos'!$I$10*P14+'Optativa 1 Datos'!$I$11*R14+'Optativa 1 Datos'!$I$12*T14+'Optativa 1 Datos'!$I$13*V14,2)</f>
        <v>0</v>
      </c>
      <c r="AL14" s="24">
        <f>ROUND('Optativa 1 Datos'!$J$4*D14*E14+'Optativa 1 Datos'!$J$5*F14*G14+'Optativa 1 Datos'!$J$6*H14*I14+'Optativa 1 Datos'!$J$7*J14*K14+'Optativa 1 Datos'!$J$8*L14*M14+'Optativa 1 Datos'!$J$9*N14*O14+'Optativa 1 Datos'!$J$10*P14*Q14+'Optativa 1 Datos'!$J$11*R14*S14+'Optativa 1 Datos'!$J$12*T14*U14+'Optativa 1 Datos'!$J$13*V14*W14,2)</f>
        <v>0</v>
      </c>
      <c r="AM14" s="24">
        <f>ROUND('Optativa 1 Datos'!$J$4*D14+'Optativa 1 Datos'!$J$5*F14+'Optativa 1 Datos'!$J$6*H14+'Optativa 1 Datos'!$J$7*J14+'Optativa 1 Datos'!$J$8*L14+'Optativa 1 Datos'!$J$9*N14+'Optativa 1 Datos'!$J$10*P14+'Optativa 1 Datos'!$J$11*R14+'Optativa 1 Datos'!$J$12*T14+'Optativa 1 Datos'!$J$13*V14,2)</f>
        <v>0</v>
      </c>
      <c r="AN14" s="24">
        <f>ROUND('Optativa 1 Datos'!$K$4*D14*E14+'Optativa 1 Datos'!$K$5*F14*G14+'Optativa 1 Datos'!$K$6*H14*I14+'Optativa 1 Datos'!$K$7*J14*K14+'Optativa 1 Datos'!$K$8*L14*M14+'Optativa 1 Datos'!$K$9*N14*O14+'Optativa 1 Datos'!$K$10*P14*Q14+'Optativa 1 Datos'!$K$11*R14*S14+'Optativa 1 Datos'!$K$12*T14*U14+'Optativa 1 Datos'!$K$13*V14*W14,2)</f>
        <v>0</v>
      </c>
      <c r="AO14" s="24">
        <f>ROUND('Optativa 1 Datos'!$K$4*D14+'Optativa 1 Datos'!$K$5*F14+'Optativa 1 Datos'!$K$6*H14+'Optativa 1 Datos'!$K$7*J14+'Optativa 1 Datos'!$K$8*L14+'Optativa 1 Datos'!$K$9*N14+'Optativa 1 Datos'!$K$10*P14+'Optativa 1 Datos'!$K$11*R14+'Optativa 1 Datos'!$K$12*T14+'Optativa 1 Datos'!$K$13*V14,2)</f>
        <v>0</v>
      </c>
    </row>
    <row r="15" spans="1:41" x14ac:dyDescent="0.25">
      <c r="A15" s="2">
        <v>12</v>
      </c>
      <c r="B15" s="2" t="str">
        <f>IF(ISBLANK(PRINCIPAL!B15)," ",PRINCIPAL!B15)</f>
        <v xml:space="preserve"> </v>
      </c>
      <c r="C15" s="14">
        <f t="shared" si="1"/>
        <v>0</v>
      </c>
      <c r="D15" s="12">
        <f t="shared" si="2"/>
        <v>0</v>
      </c>
      <c r="E15" s="9"/>
      <c r="F15" s="12">
        <f t="shared" si="0"/>
        <v>0</v>
      </c>
      <c r="G15" s="9"/>
      <c r="H15" s="12">
        <f t="shared" si="0"/>
        <v>0</v>
      </c>
      <c r="I15" s="9"/>
      <c r="J15" s="12">
        <f t="shared" si="0"/>
        <v>0</v>
      </c>
      <c r="K15" s="9"/>
      <c r="L15" s="12">
        <f t="shared" si="0"/>
        <v>0</v>
      </c>
      <c r="M15" s="9"/>
      <c r="N15" s="12">
        <f t="shared" si="3"/>
        <v>0</v>
      </c>
      <c r="O15" s="9"/>
      <c r="P15" s="12">
        <f t="shared" si="4"/>
        <v>0</v>
      </c>
      <c r="Q15" s="9"/>
      <c r="R15" s="12">
        <f t="shared" si="5"/>
        <v>0</v>
      </c>
      <c r="S15" s="9"/>
      <c r="T15" s="12">
        <f t="shared" si="6"/>
        <v>0</v>
      </c>
      <c r="U15" s="9"/>
      <c r="V15" s="12">
        <f t="shared" si="7"/>
        <v>0</v>
      </c>
      <c r="W15" s="9"/>
      <c r="Z15" s="24">
        <f>ROUND('Optativa 1 Datos'!$D$4*D15*E15+'Optativa 1 Datos'!$D$5*F15*G15+'Optativa 1 Datos'!$D$6*H15*I15+'Optativa 1 Datos'!$D$7*J15*K15+'Optativa 1 Datos'!$D$8*L15*M15+'Optativa 1 Datos'!$D$9*N15*O15+'Optativa 1 Datos'!$D$10*P15*Q15+'Optativa 1 Datos'!$D$11*R15*S15+'Optativa 1 Datos'!$D$12*T15*U15+'Optativa 1 Datos'!$D$13*V15*W15,2)</f>
        <v>0</v>
      </c>
      <c r="AA15" s="24">
        <f>ROUND('Optativa 1 Datos'!$D$4*D15+'Optativa 1 Datos'!$D$5*F15+'Optativa 1 Datos'!$D$6*H15+'Optativa 1 Datos'!$D$7*J15+'Optativa 1 Datos'!$D$8*L15+'Optativa 1 Datos'!$D$9*N15+'Optativa 1 Datos'!$D$10*P15+'Optativa 1 Datos'!$D$11*R15+'Optativa 1 Datos'!$D$12*T15+'Optativa 1 Datos'!$D$13*V15,2)</f>
        <v>0</v>
      </c>
      <c r="AB15" s="24">
        <f>ROUND('Optativa 1 Datos'!$E$4*D15*E15+'Optativa 1 Datos'!$E$5*F15*G15+'Optativa 1 Datos'!$E$6*H15*I15+'Optativa 1 Datos'!$E$7*J15*K15+'Optativa 1 Datos'!$E$8*L15*M15+'Optativa 1 Datos'!$E$9*N15*O15+'Optativa 1 Datos'!$E$10*P15*Q15+'Optativa 1 Datos'!$E$11*R15*S15+'Optativa 1 Datos'!$E$12*T15*U15+'Optativa 1 Datos'!$E$13*V15*W15,2)</f>
        <v>0</v>
      </c>
      <c r="AC15" s="24">
        <f>ROUND('Optativa 1 Datos'!$E$4*D15+'Optativa 1 Datos'!$E$5*F15+'Optativa 1 Datos'!$E$6*H15+'Optativa 1 Datos'!$E$7*J15+'Optativa 1 Datos'!$E$8*L15+'Optativa 1 Datos'!$E$9*N15+'Optativa 1 Datos'!$E$10*P15+'Optativa 1 Datos'!$E$11*R15+'Optativa 1 Datos'!$E$12*T15+'Optativa 1 Datos'!$E$13*V15,2)</f>
        <v>0</v>
      </c>
      <c r="AD15" s="24">
        <f>ROUND('Optativa 1 Datos'!$F$4*D15*E15+'Optativa 1 Datos'!$F$5*F15*G15+'Optativa 1 Datos'!$F$6*H15*I15+'Optativa 1 Datos'!$F$7*J15*K15+'Optativa 1 Datos'!$F$8*L15*M15+'Optativa 1 Datos'!$F$9*N15*O15+'Optativa 1 Datos'!$F$10*P15*Q15+'Optativa 1 Datos'!$F$11*R15*S15+'Optativa 1 Datos'!$F$12*T15*U15+'Optativa 1 Datos'!$F$13*V15*W15,2)</f>
        <v>0</v>
      </c>
      <c r="AE15" s="24">
        <f>ROUND('Optativa 1 Datos'!$F$4*D15+'Optativa 1 Datos'!$F$5*F15+'Optativa 1 Datos'!$F$6*H15+'Optativa 1 Datos'!$F$7*J15+'Optativa 1 Datos'!$F$8*L15+'Optativa 1 Datos'!$F$9*N15+'Optativa 1 Datos'!$F$10*P15+'Optativa 1 Datos'!$F$11*R15+'Optativa 1 Datos'!$F$12*T15+'Optativa 1 Datos'!$F$13*V15,2)</f>
        <v>0</v>
      </c>
      <c r="AF15" s="24">
        <f>ROUND('Optativa 1 Datos'!$G$4*D15*E15+'Optativa 1 Datos'!$G$5*F15*G15+'Optativa 1 Datos'!$G$6*H15*I15+'Optativa 1 Datos'!$G$7*J15*K15+'Optativa 1 Datos'!$G$8*L15*M15+'Optativa 1 Datos'!$G$9*N15*O15+'Optativa 1 Datos'!$G$10*P15*Q15+'Optativa 1 Datos'!$G$11*R15*S15+'Optativa 1 Datos'!$G$12*T15*U15+'Optativa 1 Datos'!$G$13*V15*W15,2)</f>
        <v>0</v>
      </c>
      <c r="AG15" s="24">
        <f>ROUND('Optativa 1 Datos'!$G$4*D15+'Optativa 1 Datos'!$G$5*F15+'Optativa 1 Datos'!$G$6*H15+'Optativa 1 Datos'!$G$7*J15+'Optativa 1 Datos'!$G$8*L15+'Optativa 1 Datos'!$G$9*N15+'Optativa 1 Datos'!$G$10*P15+'Optativa 1 Datos'!$G$11*R15+'Optativa 1 Datos'!$G$12*T15+'Optativa 1 Datos'!$G$13*V15,2)</f>
        <v>0</v>
      </c>
      <c r="AH15" s="24">
        <f>ROUND('Optativa 1 Datos'!$H$4*D15*E15+'Optativa 1 Datos'!$H$5*F15*G15+'Optativa 1 Datos'!$H$6*H15*I15+'Optativa 1 Datos'!$H$7*J15*K15+'Optativa 1 Datos'!$H$8*L15*M15+'Optativa 1 Datos'!$H$9*N15*O15+'Optativa 1 Datos'!$H$10*P15*Q15+'Optativa 1 Datos'!$H$11*R15*S15+'Optativa 1 Datos'!$H$12*T15*U15+'Optativa 1 Datos'!$H$13*V15*W15,2)</f>
        <v>0</v>
      </c>
      <c r="AI15" s="24">
        <f>ROUND('Optativa 1 Datos'!$H$4*D15+'Optativa 1 Datos'!$H$5*F15+'Optativa 1 Datos'!$H$6*H15+'Optativa 1 Datos'!$H$7*J15+'Optativa 1 Datos'!$H$8*L15+'Optativa 1 Datos'!$H$9*N15+'Optativa 1 Datos'!$H$10*P15+'Optativa 1 Datos'!$H$11*R15+'Optativa 1 Datos'!$H$12*T15+'Optativa 1 Datos'!$H$13*V15,2)</f>
        <v>0</v>
      </c>
      <c r="AJ15" s="24">
        <f>ROUND('Optativa 1 Datos'!$I$4*D15*E15+'Optativa 1 Datos'!$I$5*F15*G15+'Optativa 1 Datos'!$I$6*H15*I15+'Optativa 1 Datos'!$I$7*J15*K15+'Optativa 1 Datos'!$I$8*L15*M15+'Optativa 1 Datos'!$I$9*N15*O15+'Optativa 1 Datos'!$I$10*P15*Q15+'Optativa 1 Datos'!$I$11*R15*S15+'Optativa 1 Datos'!$I$12*T15*U15+'Optativa 1 Datos'!$I$13*V15*W15,2)</f>
        <v>0</v>
      </c>
      <c r="AK15" s="24">
        <f>ROUND('Optativa 1 Datos'!$I$4*D15+'Optativa 1 Datos'!$I$5*F15+'Optativa 1 Datos'!$I$6*H15+'Optativa 1 Datos'!$I$7*J15+'Optativa 1 Datos'!$I$8*L15+'Optativa 1 Datos'!$I$9*N15+'Optativa 1 Datos'!$I$10*P15+'Optativa 1 Datos'!$I$11*R15+'Optativa 1 Datos'!$I$12*T15+'Optativa 1 Datos'!$I$13*V15,2)</f>
        <v>0</v>
      </c>
      <c r="AL15" s="24">
        <f>ROUND('Optativa 1 Datos'!$J$4*D15*E15+'Optativa 1 Datos'!$J$5*F15*G15+'Optativa 1 Datos'!$J$6*H15*I15+'Optativa 1 Datos'!$J$7*J15*K15+'Optativa 1 Datos'!$J$8*L15*M15+'Optativa 1 Datos'!$J$9*N15*O15+'Optativa 1 Datos'!$J$10*P15*Q15+'Optativa 1 Datos'!$J$11*R15*S15+'Optativa 1 Datos'!$J$12*T15*U15+'Optativa 1 Datos'!$J$13*V15*W15,2)</f>
        <v>0</v>
      </c>
      <c r="AM15" s="24">
        <f>ROUND('Optativa 1 Datos'!$J$4*D15+'Optativa 1 Datos'!$J$5*F15+'Optativa 1 Datos'!$J$6*H15+'Optativa 1 Datos'!$J$7*J15+'Optativa 1 Datos'!$J$8*L15+'Optativa 1 Datos'!$J$9*N15+'Optativa 1 Datos'!$J$10*P15+'Optativa 1 Datos'!$J$11*R15+'Optativa 1 Datos'!$J$12*T15+'Optativa 1 Datos'!$J$13*V15,2)</f>
        <v>0</v>
      </c>
      <c r="AN15" s="24">
        <f>ROUND('Optativa 1 Datos'!$K$4*D15*E15+'Optativa 1 Datos'!$K$5*F15*G15+'Optativa 1 Datos'!$K$6*H15*I15+'Optativa 1 Datos'!$K$7*J15*K15+'Optativa 1 Datos'!$K$8*L15*M15+'Optativa 1 Datos'!$K$9*N15*O15+'Optativa 1 Datos'!$K$10*P15*Q15+'Optativa 1 Datos'!$K$11*R15*S15+'Optativa 1 Datos'!$K$12*T15*U15+'Optativa 1 Datos'!$K$13*V15*W15,2)</f>
        <v>0</v>
      </c>
      <c r="AO15" s="24">
        <f>ROUND('Optativa 1 Datos'!$K$4*D15+'Optativa 1 Datos'!$K$5*F15+'Optativa 1 Datos'!$K$6*H15+'Optativa 1 Datos'!$K$7*J15+'Optativa 1 Datos'!$K$8*L15+'Optativa 1 Datos'!$K$9*N15+'Optativa 1 Datos'!$K$10*P15+'Optativa 1 Datos'!$K$11*R15+'Optativa 1 Datos'!$K$12*T15+'Optativa 1 Datos'!$K$13*V15,2)</f>
        <v>0</v>
      </c>
    </row>
    <row r="16" spans="1:41" x14ac:dyDescent="0.25">
      <c r="A16" s="2">
        <v>13</v>
      </c>
      <c r="B16" s="1" t="str">
        <f>IF(ISBLANK(PRINCIPAL!B16)," ",PRINCIPAL!B16)</f>
        <v xml:space="preserve"> </v>
      </c>
      <c r="C16" s="14">
        <f t="shared" si="1"/>
        <v>0</v>
      </c>
      <c r="D16" s="12">
        <f t="shared" si="2"/>
        <v>0</v>
      </c>
      <c r="E16" s="10"/>
      <c r="F16" s="12">
        <f t="shared" si="0"/>
        <v>0</v>
      </c>
      <c r="G16" s="10"/>
      <c r="H16" s="12">
        <f t="shared" si="0"/>
        <v>0</v>
      </c>
      <c r="I16" s="10"/>
      <c r="J16" s="12">
        <f t="shared" si="0"/>
        <v>0</v>
      </c>
      <c r="K16" s="10"/>
      <c r="L16" s="12">
        <f t="shared" si="0"/>
        <v>0</v>
      </c>
      <c r="M16" s="10"/>
      <c r="N16" s="12">
        <f t="shared" si="3"/>
        <v>0</v>
      </c>
      <c r="O16" s="10"/>
      <c r="P16" s="12">
        <f t="shared" si="4"/>
        <v>0</v>
      </c>
      <c r="Q16" s="10"/>
      <c r="R16" s="12">
        <f t="shared" si="5"/>
        <v>0</v>
      </c>
      <c r="S16" s="10"/>
      <c r="T16" s="12">
        <f t="shared" si="6"/>
        <v>0</v>
      </c>
      <c r="U16" s="10"/>
      <c r="V16" s="12">
        <f t="shared" si="7"/>
        <v>0</v>
      </c>
      <c r="W16" s="10"/>
      <c r="Z16" s="24">
        <f>ROUND('Optativa 1 Datos'!$D$4*D16*E16+'Optativa 1 Datos'!$D$5*F16*G16+'Optativa 1 Datos'!$D$6*H16*I16+'Optativa 1 Datos'!$D$7*J16*K16+'Optativa 1 Datos'!$D$8*L16*M16+'Optativa 1 Datos'!$D$9*N16*O16+'Optativa 1 Datos'!$D$10*P16*Q16+'Optativa 1 Datos'!$D$11*R16*S16+'Optativa 1 Datos'!$D$12*T16*U16+'Optativa 1 Datos'!$D$13*V16*W16,2)</f>
        <v>0</v>
      </c>
      <c r="AA16" s="24">
        <f>ROUND('Optativa 1 Datos'!$D$4*D16+'Optativa 1 Datos'!$D$5*F16+'Optativa 1 Datos'!$D$6*H16+'Optativa 1 Datos'!$D$7*J16+'Optativa 1 Datos'!$D$8*L16+'Optativa 1 Datos'!$D$9*N16+'Optativa 1 Datos'!$D$10*P16+'Optativa 1 Datos'!$D$11*R16+'Optativa 1 Datos'!$D$12*T16+'Optativa 1 Datos'!$D$13*V16,2)</f>
        <v>0</v>
      </c>
      <c r="AB16" s="24">
        <f>ROUND('Optativa 1 Datos'!$E$4*D16*E16+'Optativa 1 Datos'!$E$5*F16*G16+'Optativa 1 Datos'!$E$6*H16*I16+'Optativa 1 Datos'!$E$7*J16*K16+'Optativa 1 Datos'!$E$8*L16*M16+'Optativa 1 Datos'!$E$9*N16*O16+'Optativa 1 Datos'!$E$10*P16*Q16+'Optativa 1 Datos'!$E$11*R16*S16+'Optativa 1 Datos'!$E$12*T16*U16+'Optativa 1 Datos'!$E$13*V16*W16,2)</f>
        <v>0</v>
      </c>
      <c r="AC16" s="24">
        <f>ROUND('Optativa 1 Datos'!$E$4*D16+'Optativa 1 Datos'!$E$5*F16+'Optativa 1 Datos'!$E$6*H16+'Optativa 1 Datos'!$E$7*J16+'Optativa 1 Datos'!$E$8*L16+'Optativa 1 Datos'!$E$9*N16+'Optativa 1 Datos'!$E$10*P16+'Optativa 1 Datos'!$E$11*R16+'Optativa 1 Datos'!$E$12*T16+'Optativa 1 Datos'!$E$13*V16,2)</f>
        <v>0</v>
      </c>
      <c r="AD16" s="24">
        <f>ROUND('Optativa 1 Datos'!$F$4*D16*E16+'Optativa 1 Datos'!$F$5*F16*G16+'Optativa 1 Datos'!$F$6*H16*I16+'Optativa 1 Datos'!$F$7*J16*K16+'Optativa 1 Datos'!$F$8*L16*M16+'Optativa 1 Datos'!$F$9*N16*O16+'Optativa 1 Datos'!$F$10*P16*Q16+'Optativa 1 Datos'!$F$11*R16*S16+'Optativa 1 Datos'!$F$12*T16*U16+'Optativa 1 Datos'!$F$13*V16*W16,2)</f>
        <v>0</v>
      </c>
      <c r="AE16" s="24">
        <f>ROUND('Optativa 1 Datos'!$F$4*D16+'Optativa 1 Datos'!$F$5*F16+'Optativa 1 Datos'!$F$6*H16+'Optativa 1 Datos'!$F$7*J16+'Optativa 1 Datos'!$F$8*L16+'Optativa 1 Datos'!$F$9*N16+'Optativa 1 Datos'!$F$10*P16+'Optativa 1 Datos'!$F$11*R16+'Optativa 1 Datos'!$F$12*T16+'Optativa 1 Datos'!$F$13*V16,2)</f>
        <v>0</v>
      </c>
      <c r="AF16" s="24">
        <f>ROUND('Optativa 1 Datos'!$G$4*D16*E16+'Optativa 1 Datos'!$G$5*F16*G16+'Optativa 1 Datos'!$G$6*H16*I16+'Optativa 1 Datos'!$G$7*J16*K16+'Optativa 1 Datos'!$G$8*L16*M16+'Optativa 1 Datos'!$G$9*N16*O16+'Optativa 1 Datos'!$G$10*P16*Q16+'Optativa 1 Datos'!$G$11*R16*S16+'Optativa 1 Datos'!$G$12*T16*U16+'Optativa 1 Datos'!$G$13*V16*W16,2)</f>
        <v>0</v>
      </c>
      <c r="AG16" s="24">
        <f>ROUND('Optativa 1 Datos'!$G$4*D16+'Optativa 1 Datos'!$G$5*F16+'Optativa 1 Datos'!$G$6*H16+'Optativa 1 Datos'!$G$7*J16+'Optativa 1 Datos'!$G$8*L16+'Optativa 1 Datos'!$G$9*N16+'Optativa 1 Datos'!$G$10*P16+'Optativa 1 Datos'!$G$11*R16+'Optativa 1 Datos'!$G$12*T16+'Optativa 1 Datos'!$G$13*V16,2)</f>
        <v>0</v>
      </c>
      <c r="AH16" s="24">
        <f>ROUND('Optativa 1 Datos'!$H$4*D16*E16+'Optativa 1 Datos'!$H$5*F16*G16+'Optativa 1 Datos'!$H$6*H16*I16+'Optativa 1 Datos'!$H$7*J16*K16+'Optativa 1 Datos'!$H$8*L16*M16+'Optativa 1 Datos'!$H$9*N16*O16+'Optativa 1 Datos'!$H$10*P16*Q16+'Optativa 1 Datos'!$H$11*R16*S16+'Optativa 1 Datos'!$H$12*T16*U16+'Optativa 1 Datos'!$H$13*V16*W16,2)</f>
        <v>0</v>
      </c>
      <c r="AI16" s="24">
        <f>ROUND('Optativa 1 Datos'!$H$4*D16+'Optativa 1 Datos'!$H$5*F16+'Optativa 1 Datos'!$H$6*H16+'Optativa 1 Datos'!$H$7*J16+'Optativa 1 Datos'!$H$8*L16+'Optativa 1 Datos'!$H$9*N16+'Optativa 1 Datos'!$H$10*P16+'Optativa 1 Datos'!$H$11*R16+'Optativa 1 Datos'!$H$12*T16+'Optativa 1 Datos'!$H$13*V16,2)</f>
        <v>0</v>
      </c>
      <c r="AJ16" s="24">
        <f>ROUND('Optativa 1 Datos'!$I$4*D16*E16+'Optativa 1 Datos'!$I$5*F16*G16+'Optativa 1 Datos'!$I$6*H16*I16+'Optativa 1 Datos'!$I$7*J16*K16+'Optativa 1 Datos'!$I$8*L16*M16+'Optativa 1 Datos'!$I$9*N16*O16+'Optativa 1 Datos'!$I$10*P16*Q16+'Optativa 1 Datos'!$I$11*R16*S16+'Optativa 1 Datos'!$I$12*T16*U16+'Optativa 1 Datos'!$I$13*V16*W16,2)</f>
        <v>0</v>
      </c>
      <c r="AK16" s="24">
        <f>ROUND('Optativa 1 Datos'!$I$4*D16+'Optativa 1 Datos'!$I$5*F16+'Optativa 1 Datos'!$I$6*H16+'Optativa 1 Datos'!$I$7*J16+'Optativa 1 Datos'!$I$8*L16+'Optativa 1 Datos'!$I$9*N16+'Optativa 1 Datos'!$I$10*P16+'Optativa 1 Datos'!$I$11*R16+'Optativa 1 Datos'!$I$12*T16+'Optativa 1 Datos'!$I$13*V16,2)</f>
        <v>0</v>
      </c>
      <c r="AL16" s="24">
        <f>ROUND('Optativa 1 Datos'!$J$4*D16*E16+'Optativa 1 Datos'!$J$5*F16*G16+'Optativa 1 Datos'!$J$6*H16*I16+'Optativa 1 Datos'!$J$7*J16*K16+'Optativa 1 Datos'!$J$8*L16*M16+'Optativa 1 Datos'!$J$9*N16*O16+'Optativa 1 Datos'!$J$10*P16*Q16+'Optativa 1 Datos'!$J$11*R16*S16+'Optativa 1 Datos'!$J$12*T16*U16+'Optativa 1 Datos'!$J$13*V16*W16,2)</f>
        <v>0</v>
      </c>
      <c r="AM16" s="24">
        <f>ROUND('Optativa 1 Datos'!$J$4*D16+'Optativa 1 Datos'!$J$5*F16+'Optativa 1 Datos'!$J$6*H16+'Optativa 1 Datos'!$J$7*J16+'Optativa 1 Datos'!$J$8*L16+'Optativa 1 Datos'!$J$9*N16+'Optativa 1 Datos'!$J$10*P16+'Optativa 1 Datos'!$J$11*R16+'Optativa 1 Datos'!$J$12*T16+'Optativa 1 Datos'!$J$13*V16,2)</f>
        <v>0</v>
      </c>
      <c r="AN16" s="24">
        <f>ROUND('Optativa 1 Datos'!$K$4*D16*E16+'Optativa 1 Datos'!$K$5*F16*G16+'Optativa 1 Datos'!$K$6*H16*I16+'Optativa 1 Datos'!$K$7*J16*K16+'Optativa 1 Datos'!$K$8*L16*M16+'Optativa 1 Datos'!$K$9*N16*O16+'Optativa 1 Datos'!$K$10*P16*Q16+'Optativa 1 Datos'!$K$11*R16*S16+'Optativa 1 Datos'!$K$12*T16*U16+'Optativa 1 Datos'!$K$13*V16*W16,2)</f>
        <v>0</v>
      </c>
      <c r="AO16" s="24">
        <f>ROUND('Optativa 1 Datos'!$K$4*D16+'Optativa 1 Datos'!$K$5*F16+'Optativa 1 Datos'!$K$6*H16+'Optativa 1 Datos'!$K$7*J16+'Optativa 1 Datos'!$K$8*L16+'Optativa 1 Datos'!$K$9*N16+'Optativa 1 Datos'!$K$10*P16+'Optativa 1 Datos'!$K$11*R16+'Optativa 1 Datos'!$K$12*T16+'Optativa 1 Datos'!$K$13*V16,2)</f>
        <v>0</v>
      </c>
    </row>
    <row r="17" spans="1:41" x14ac:dyDescent="0.25">
      <c r="A17" s="2">
        <v>14</v>
      </c>
      <c r="B17" s="2" t="str">
        <f>IF(ISBLANK(PRINCIPAL!B17)," ",PRINCIPAL!B17)</f>
        <v xml:space="preserve"> </v>
      </c>
      <c r="C17" s="14">
        <f t="shared" si="1"/>
        <v>0</v>
      </c>
      <c r="D17" s="12">
        <f t="shared" si="2"/>
        <v>0</v>
      </c>
      <c r="E17" s="9"/>
      <c r="F17" s="12">
        <f t="shared" si="0"/>
        <v>0</v>
      </c>
      <c r="G17" s="9"/>
      <c r="H17" s="12">
        <f t="shared" si="0"/>
        <v>0</v>
      </c>
      <c r="I17" s="9"/>
      <c r="J17" s="12">
        <f t="shared" si="0"/>
        <v>0</v>
      </c>
      <c r="K17" s="9"/>
      <c r="L17" s="12">
        <f t="shared" si="0"/>
        <v>0</v>
      </c>
      <c r="M17" s="9"/>
      <c r="N17" s="12">
        <f t="shared" si="3"/>
        <v>0</v>
      </c>
      <c r="O17" s="9"/>
      <c r="P17" s="12">
        <f t="shared" si="4"/>
        <v>0</v>
      </c>
      <c r="Q17" s="9"/>
      <c r="R17" s="12">
        <f t="shared" si="5"/>
        <v>0</v>
      </c>
      <c r="S17" s="9"/>
      <c r="T17" s="12">
        <f t="shared" si="6"/>
        <v>0</v>
      </c>
      <c r="U17" s="9"/>
      <c r="V17" s="12">
        <f t="shared" si="7"/>
        <v>0</v>
      </c>
      <c r="W17" s="9"/>
      <c r="Z17" s="24">
        <f>ROUND('Optativa 1 Datos'!$D$4*D17*E17+'Optativa 1 Datos'!$D$5*F17*G17+'Optativa 1 Datos'!$D$6*H17*I17+'Optativa 1 Datos'!$D$7*J17*K17+'Optativa 1 Datos'!$D$8*L17*M17+'Optativa 1 Datos'!$D$9*N17*O17+'Optativa 1 Datos'!$D$10*P17*Q17+'Optativa 1 Datos'!$D$11*R17*S17+'Optativa 1 Datos'!$D$12*T17*U17+'Optativa 1 Datos'!$D$13*V17*W17,2)</f>
        <v>0</v>
      </c>
      <c r="AA17" s="24">
        <f>ROUND('Optativa 1 Datos'!$D$4*D17+'Optativa 1 Datos'!$D$5*F17+'Optativa 1 Datos'!$D$6*H17+'Optativa 1 Datos'!$D$7*J17+'Optativa 1 Datos'!$D$8*L17+'Optativa 1 Datos'!$D$9*N17+'Optativa 1 Datos'!$D$10*P17+'Optativa 1 Datos'!$D$11*R17+'Optativa 1 Datos'!$D$12*T17+'Optativa 1 Datos'!$D$13*V17,2)</f>
        <v>0</v>
      </c>
      <c r="AB17" s="24">
        <f>ROUND('Optativa 1 Datos'!$E$4*D17*E17+'Optativa 1 Datos'!$E$5*F17*G17+'Optativa 1 Datos'!$E$6*H17*I17+'Optativa 1 Datos'!$E$7*J17*K17+'Optativa 1 Datos'!$E$8*L17*M17+'Optativa 1 Datos'!$E$9*N17*O17+'Optativa 1 Datos'!$E$10*P17*Q17+'Optativa 1 Datos'!$E$11*R17*S17+'Optativa 1 Datos'!$E$12*T17*U17+'Optativa 1 Datos'!$E$13*V17*W17,2)</f>
        <v>0</v>
      </c>
      <c r="AC17" s="24">
        <f>ROUND('Optativa 1 Datos'!$E$4*D17+'Optativa 1 Datos'!$E$5*F17+'Optativa 1 Datos'!$E$6*H17+'Optativa 1 Datos'!$E$7*J17+'Optativa 1 Datos'!$E$8*L17+'Optativa 1 Datos'!$E$9*N17+'Optativa 1 Datos'!$E$10*P17+'Optativa 1 Datos'!$E$11*R17+'Optativa 1 Datos'!$E$12*T17+'Optativa 1 Datos'!$E$13*V17,2)</f>
        <v>0</v>
      </c>
      <c r="AD17" s="24">
        <f>ROUND('Optativa 1 Datos'!$F$4*D17*E17+'Optativa 1 Datos'!$F$5*F17*G17+'Optativa 1 Datos'!$F$6*H17*I17+'Optativa 1 Datos'!$F$7*J17*K17+'Optativa 1 Datos'!$F$8*L17*M17+'Optativa 1 Datos'!$F$9*N17*O17+'Optativa 1 Datos'!$F$10*P17*Q17+'Optativa 1 Datos'!$F$11*R17*S17+'Optativa 1 Datos'!$F$12*T17*U17+'Optativa 1 Datos'!$F$13*V17*W17,2)</f>
        <v>0</v>
      </c>
      <c r="AE17" s="24">
        <f>ROUND('Optativa 1 Datos'!$F$4*D17+'Optativa 1 Datos'!$F$5*F17+'Optativa 1 Datos'!$F$6*H17+'Optativa 1 Datos'!$F$7*J17+'Optativa 1 Datos'!$F$8*L17+'Optativa 1 Datos'!$F$9*N17+'Optativa 1 Datos'!$F$10*P17+'Optativa 1 Datos'!$F$11*R17+'Optativa 1 Datos'!$F$12*T17+'Optativa 1 Datos'!$F$13*V17,2)</f>
        <v>0</v>
      </c>
      <c r="AF17" s="24">
        <f>ROUND('Optativa 1 Datos'!$G$4*D17*E17+'Optativa 1 Datos'!$G$5*F17*G17+'Optativa 1 Datos'!$G$6*H17*I17+'Optativa 1 Datos'!$G$7*J17*K17+'Optativa 1 Datos'!$G$8*L17*M17+'Optativa 1 Datos'!$G$9*N17*O17+'Optativa 1 Datos'!$G$10*P17*Q17+'Optativa 1 Datos'!$G$11*R17*S17+'Optativa 1 Datos'!$G$12*T17*U17+'Optativa 1 Datos'!$G$13*V17*W17,2)</f>
        <v>0</v>
      </c>
      <c r="AG17" s="24">
        <f>ROUND('Optativa 1 Datos'!$G$4*D17+'Optativa 1 Datos'!$G$5*F17+'Optativa 1 Datos'!$G$6*H17+'Optativa 1 Datos'!$G$7*J17+'Optativa 1 Datos'!$G$8*L17+'Optativa 1 Datos'!$G$9*N17+'Optativa 1 Datos'!$G$10*P17+'Optativa 1 Datos'!$G$11*R17+'Optativa 1 Datos'!$G$12*T17+'Optativa 1 Datos'!$G$13*V17,2)</f>
        <v>0</v>
      </c>
      <c r="AH17" s="24">
        <f>ROUND('Optativa 1 Datos'!$H$4*D17*E17+'Optativa 1 Datos'!$H$5*F17*G17+'Optativa 1 Datos'!$H$6*H17*I17+'Optativa 1 Datos'!$H$7*J17*K17+'Optativa 1 Datos'!$H$8*L17*M17+'Optativa 1 Datos'!$H$9*N17*O17+'Optativa 1 Datos'!$H$10*P17*Q17+'Optativa 1 Datos'!$H$11*R17*S17+'Optativa 1 Datos'!$H$12*T17*U17+'Optativa 1 Datos'!$H$13*V17*W17,2)</f>
        <v>0</v>
      </c>
      <c r="AI17" s="24">
        <f>ROUND('Optativa 1 Datos'!$H$4*D17+'Optativa 1 Datos'!$H$5*F17+'Optativa 1 Datos'!$H$6*H17+'Optativa 1 Datos'!$H$7*J17+'Optativa 1 Datos'!$H$8*L17+'Optativa 1 Datos'!$H$9*N17+'Optativa 1 Datos'!$H$10*P17+'Optativa 1 Datos'!$H$11*R17+'Optativa 1 Datos'!$H$12*T17+'Optativa 1 Datos'!$H$13*V17,2)</f>
        <v>0</v>
      </c>
      <c r="AJ17" s="24">
        <f>ROUND('Optativa 1 Datos'!$I$4*D17*E17+'Optativa 1 Datos'!$I$5*F17*G17+'Optativa 1 Datos'!$I$6*H17*I17+'Optativa 1 Datos'!$I$7*J17*K17+'Optativa 1 Datos'!$I$8*L17*M17+'Optativa 1 Datos'!$I$9*N17*O17+'Optativa 1 Datos'!$I$10*P17*Q17+'Optativa 1 Datos'!$I$11*R17*S17+'Optativa 1 Datos'!$I$12*T17*U17+'Optativa 1 Datos'!$I$13*V17*W17,2)</f>
        <v>0</v>
      </c>
      <c r="AK17" s="24">
        <f>ROUND('Optativa 1 Datos'!$I$4*D17+'Optativa 1 Datos'!$I$5*F17+'Optativa 1 Datos'!$I$6*H17+'Optativa 1 Datos'!$I$7*J17+'Optativa 1 Datos'!$I$8*L17+'Optativa 1 Datos'!$I$9*N17+'Optativa 1 Datos'!$I$10*P17+'Optativa 1 Datos'!$I$11*R17+'Optativa 1 Datos'!$I$12*T17+'Optativa 1 Datos'!$I$13*V17,2)</f>
        <v>0</v>
      </c>
      <c r="AL17" s="24">
        <f>ROUND('Optativa 1 Datos'!$J$4*D17*E17+'Optativa 1 Datos'!$J$5*F17*G17+'Optativa 1 Datos'!$J$6*H17*I17+'Optativa 1 Datos'!$J$7*J17*K17+'Optativa 1 Datos'!$J$8*L17*M17+'Optativa 1 Datos'!$J$9*N17*O17+'Optativa 1 Datos'!$J$10*P17*Q17+'Optativa 1 Datos'!$J$11*R17*S17+'Optativa 1 Datos'!$J$12*T17*U17+'Optativa 1 Datos'!$J$13*V17*W17,2)</f>
        <v>0</v>
      </c>
      <c r="AM17" s="24">
        <f>ROUND('Optativa 1 Datos'!$J$4*D17+'Optativa 1 Datos'!$J$5*F17+'Optativa 1 Datos'!$J$6*H17+'Optativa 1 Datos'!$J$7*J17+'Optativa 1 Datos'!$J$8*L17+'Optativa 1 Datos'!$J$9*N17+'Optativa 1 Datos'!$J$10*P17+'Optativa 1 Datos'!$J$11*R17+'Optativa 1 Datos'!$J$12*T17+'Optativa 1 Datos'!$J$13*V17,2)</f>
        <v>0</v>
      </c>
      <c r="AN17" s="24">
        <f>ROUND('Optativa 1 Datos'!$K$4*D17*E17+'Optativa 1 Datos'!$K$5*F17*G17+'Optativa 1 Datos'!$K$6*H17*I17+'Optativa 1 Datos'!$K$7*J17*K17+'Optativa 1 Datos'!$K$8*L17*M17+'Optativa 1 Datos'!$K$9*N17*O17+'Optativa 1 Datos'!$K$10*P17*Q17+'Optativa 1 Datos'!$K$11*R17*S17+'Optativa 1 Datos'!$K$12*T17*U17+'Optativa 1 Datos'!$K$13*V17*W17,2)</f>
        <v>0</v>
      </c>
      <c r="AO17" s="24">
        <f>ROUND('Optativa 1 Datos'!$K$4*D17+'Optativa 1 Datos'!$K$5*F17+'Optativa 1 Datos'!$K$6*H17+'Optativa 1 Datos'!$K$7*J17+'Optativa 1 Datos'!$K$8*L17+'Optativa 1 Datos'!$K$9*N17+'Optativa 1 Datos'!$K$10*P17+'Optativa 1 Datos'!$K$11*R17+'Optativa 1 Datos'!$K$12*T17+'Optativa 1 Datos'!$K$13*V17,2)</f>
        <v>0</v>
      </c>
    </row>
    <row r="18" spans="1:41" x14ac:dyDescent="0.25">
      <c r="A18" s="2">
        <v>15</v>
      </c>
      <c r="B18" s="1" t="str">
        <f>IF(ISBLANK(PRINCIPAL!B18)," ",PRINCIPAL!B18)</f>
        <v xml:space="preserve"> </v>
      </c>
      <c r="C18" s="14">
        <f t="shared" si="1"/>
        <v>0</v>
      </c>
      <c r="D18" s="12">
        <f t="shared" si="2"/>
        <v>0</v>
      </c>
      <c r="E18" s="10"/>
      <c r="F18" s="12">
        <f t="shared" si="0"/>
        <v>0</v>
      </c>
      <c r="G18" s="10"/>
      <c r="H18" s="12">
        <f t="shared" si="0"/>
        <v>0</v>
      </c>
      <c r="I18" s="10"/>
      <c r="J18" s="12">
        <f t="shared" si="0"/>
        <v>0</v>
      </c>
      <c r="K18" s="10"/>
      <c r="L18" s="12">
        <f t="shared" si="0"/>
        <v>0</v>
      </c>
      <c r="M18" s="10"/>
      <c r="N18" s="12">
        <f t="shared" si="3"/>
        <v>0</v>
      </c>
      <c r="O18" s="10"/>
      <c r="P18" s="12">
        <f t="shared" si="4"/>
        <v>0</v>
      </c>
      <c r="Q18" s="10"/>
      <c r="R18" s="12">
        <f t="shared" si="5"/>
        <v>0</v>
      </c>
      <c r="S18" s="10"/>
      <c r="T18" s="12">
        <f t="shared" si="6"/>
        <v>0</v>
      </c>
      <c r="U18" s="10"/>
      <c r="V18" s="12">
        <f t="shared" si="7"/>
        <v>0</v>
      </c>
      <c r="W18" s="10"/>
      <c r="Z18" s="24">
        <f>ROUND('Optativa 1 Datos'!$D$4*D18*E18+'Optativa 1 Datos'!$D$5*F18*G18+'Optativa 1 Datos'!$D$6*H18*I18+'Optativa 1 Datos'!$D$7*J18*K18+'Optativa 1 Datos'!$D$8*L18*M18+'Optativa 1 Datos'!$D$9*N18*O18+'Optativa 1 Datos'!$D$10*P18*Q18+'Optativa 1 Datos'!$D$11*R18*S18+'Optativa 1 Datos'!$D$12*T18*U18+'Optativa 1 Datos'!$D$13*V18*W18,2)</f>
        <v>0</v>
      </c>
      <c r="AA18" s="24">
        <f>ROUND('Optativa 1 Datos'!$D$4*D18+'Optativa 1 Datos'!$D$5*F18+'Optativa 1 Datos'!$D$6*H18+'Optativa 1 Datos'!$D$7*J18+'Optativa 1 Datos'!$D$8*L18+'Optativa 1 Datos'!$D$9*N18+'Optativa 1 Datos'!$D$10*P18+'Optativa 1 Datos'!$D$11*R18+'Optativa 1 Datos'!$D$12*T18+'Optativa 1 Datos'!$D$13*V18,2)</f>
        <v>0</v>
      </c>
      <c r="AB18" s="24">
        <f>ROUND('Optativa 1 Datos'!$E$4*D18*E18+'Optativa 1 Datos'!$E$5*F18*G18+'Optativa 1 Datos'!$E$6*H18*I18+'Optativa 1 Datos'!$E$7*J18*K18+'Optativa 1 Datos'!$E$8*L18*M18+'Optativa 1 Datos'!$E$9*N18*O18+'Optativa 1 Datos'!$E$10*P18*Q18+'Optativa 1 Datos'!$E$11*R18*S18+'Optativa 1 Datos'!$E$12*T18*U18+'Optativa 1 Datos'!$E$13*V18*W18,2)</f>
        <v>0</v>
      </c>
      <c r="AC18" s="24">
        <f>ROUND('Optativa 1 Datos'!$E$4*D18+'Optativa 1 Datos'!$E$5*F18+'Optativa 1 Datos'!$E$6*H18+'Optativa 1 Datos'!$E$7*J18+'Optativa 1 Datos'!$E$8*L18+'Optativa 1 Datos'!$E$9*N18+'Optativa 1 Datos'!$E$10*P18+'Optativa 1 Datos'!$E$11*R18+'Optativa 1 Datos'!$E$12*T18+'Optativa 1 Datos'!$E$13*V18,2)</f>
        <v>0</v>
      </c>
      <c r="AD18" s="24">
        <f>ROUND('Optativa 1 Datos'!$F$4*D18*E18+'Optativa 1 Datos'!$F$5*F18*G18+'Optativa 1 Datos'!$F$6*H18*I18+'Optativa 1 Datos'!$F$7*J18*K18+'Optativa 1 Datos'!$F$8*L18*M18+'Optativa 1 Datos'!$F$9*N18*O18+'Optativa 1 Datos'!$F$10*P18*Q18+'Optativa 1 Datos'!$F$11*R18*S18+'Optativa 1 Datos'!$F$12*T18*U18+'Optativa 1 Datos'!$F$13*V18*W18,2)</f>
        <v>0</v>
      </c>
      <c r="AE18" s="24">
        <f>ROUND('Optativa 1 Datos'!$F$4*D18+'Optativa 1 Datos'!$F$5*F18+'Optativa 1 Datos'!$F$6*H18+'Optativa 1 Datos'!$F$7*J18+'Optativa 1 Datos'!$F$8*L18+'Optativa 1 Datos'!$F$9*N18+'Optativa 1 Datos'!$F$10*P18+'Optativa 1 Datos'!$F$11*R18+'Optativa 1 Datos'!$F$12*T18+'Optativa 1 Datos'!$F$13*V18,2)</f>
        <v>0</v>
      </c>
      <c r="AF18" s="24">
        <f>ROUND('Optativa 1 Datos'!$G$4*D18*E18+'Optativa 1 Datos'!$G$5*F18*G18+'Optativa 1 Datos'!$G$6*H18*I18+'Optativa 1 Datos'!$G$7*J18*K18+'Optativa 1 Datos'!$G$8*L18*M18+'Optativa 1 Datos'!$G$9*N18*O18+'Optativa 1 Datos'!$G$10*P18*Q18+'Optativa 1 Datos'!$G$11*R18*S18+'Optativa 1 Datos'!$G$12*T18*U18+'Optativa 1 Datos'!$G$13*V18*W18,2)</f>
        <v>0</v>
      </c>
      <c r="AG18" s="24">
        <f>ROUND('Optativa 1 Datos'!$G$4*D18+'Optativa 1 Datos'!$G$5*F18+'Optativa 1 Datos'!$G$6*H18+'Optativa 1 Datos'!$G$7*J18+'Optativa 1 Datos'!$G$8*L18+'Optativa 1 Datos'!$G$9*N18+'Optativa 1 Datos'!$G$10*P18+'Optativa 1 Datos'!$G$11*R18+'Optativa 1 Datos'!$G$12*T18+'Optativa 1 Datos'!$G$13*V18,2)</f>
        <v>0</v>
      </c>
      <c r="AH18" s="24">
        <f>ROUND('Optativa 1 Datos'!$H$4*D18*E18+'Optativa 1 Datos'!$H$5*F18*G18+'Optativa 1 Datos'!$H$6*H18*I18+'Optativa 1 Datos'!$H$7*J18*K18+'Optativa 1 Datos'!$H$8*L18*M18+'Optativa 1 Datos'!$H$9*N18*O18+'Optativa 1 Datos'!$H$10*P18*Q18+'Optativa 1 Datos'!$H$11*R18*S18+'Optativa 1 Datos'!$H$12*T18*U18+'Optativa 1 Datos'!$H$13*V18*W18,2)</f>
        <v>0</v>
      </c>
      <c r="AI18" s="24">
        <f>ROUND('Optativa 1 Datos'!$H$4*D18+'Optativa 1 Datos'!$H$5*F18+'Optativa 1 Datos'!$H$6*H18+'Optativa 1 Datos'!$H$7*J18+'Optativa 1 Datos'!$H$8*L18+'Optativa 1 Datos'!$H$9*N18+'Optativa 1 Datos'!$H$10*P18+'Optativa 1 Datos'!$H$11*R18+'Optativa 1 Datos'!$H$12*T18+'Optativa 1 Datos'!$H$13*V18,2)</f>
        <v>0</v>
      </c>
      <c r="AJ18" s="24">
        <f>ROUND('Optativa 1 Datos'!$I$4*D18*E18+'Optativa 1 Datos'!$I$5*F18*G18+'Optativa 1 Datos'!$I$6*H18*I18+'Optativa 1 Datos'!$I$7*J18*K18+'Optativa 1 Datos'!$I$8*L18*M18+'Optativa 1 Datos'!$I$9*N18*O18+'Optativa 1 Datos'!$I$10*P18*Q18+'Optativa 1 Datos'!$I$11*R18*S18+'Optativa 1 Datos'!$I$12*T18*U18+'Optativa 1 Datos'!$I$13*V18*W18,2)</f>
        <v>0</v>
      </c>
      <c r="AK18" s="24">
        <f>ROUND('Optativa 1 Datos'!$I$4*D18+'Optativa 1 Datos'!$I$5*F18+'Optativa 1 Datos'!$I$6*H18+'Optativa 1 Datos'!$I$7*J18+'Optativa 1 Datos'!$I$8*L18+'Optativa 1 Datos'!$I$9*N18+'Optativa 1 Datos'!$I$10*P18+'Optativa 1 Datos'!$I$11*R18+'Optativa 1 Datos'!$I$12*T18+'Optativa 1 Datos'!$I$13*V18,2)</f>
        <v>0</v>
      </c>
      <c r="AL18" s="24">
        <f>ROUND('Optativa 1 Datos'!$J$4*D18*E18+'Optativa 1 Datos'!$J$5*F18*G18+'Optativa 1 Datos'!$J$6*H18*I18+'Optativa 1 Datos'!$J$7*J18*K18+'Optativa 1 Datos'!$J$8*L18*M18+'Optativa 1 Datos'!$J$9*N18*O18+'Optativa 1 Datos'!$J$10*P18*Q18+'Optativa 1 Datos'!$J$11*R18*S18+'Optativa 1 Datos'!$J$12*T18*U18+'Optativa 1 Datos'!$J$13*V18*W18,2)</f>
        <v>0</v>
      </c>
      <c r="AM18" s="24">
        <f>ROUND('Optativa 1 Datos'!$J$4*D18+'Optativa 1 Datos'!$J$5*F18+'Optativa 1 Datos'!$J$6*H18+'Optativa 1 Datos'!$J$7*J18+'Optativa 1 Datos'!$J$8*L18+'Optativa 1 Datos'!$J$9*N18+'Optativa 1 Datos'!$J$10*P18+'Optativa 1 Datos'!$J$11*R18+'Optativa 1 Datos'!$J$12*T18+'Optativa 1 Datos'!$J$13*V18,2)</f>
        <v>0</v>
      </c>
      <c r="AN18" s="24">
        <f>ROUND('Optativa 1 Datos'!$K$4*D18*E18+'Optativa 1 Datos'!$K$5*F18*G18+'Optativa 1 Datos'!$K$6*H18*I18+'Optativa 1 Datos'!$K$7*J18*K18+'Optativa 1 Datos'!$K$8*L18*M18+'Optativa 1 Datos'!$K$9*N18*O18+'Optativa 1 Datos'!$K$10*P18*Q18+'Optativa 1 Datos'!$K$11*R18*S18+'Optativa 1 Datos'!$K$12*T18*U18+'Optativa 1 Datos'!$K$13*V18*W18,2)</f>
        <v>0</v>
      </c>
      <c r="AO18" s="24">
        <f>ROUND('Optativa 1 Datos'!$K$4*D18+'Optativa 1 Datos'!$K$5*F18+'Optativa 1 Datos'!$K$6*H18+'Optativa 1 Datos'!$K$7*J18+'Optativa 1 Datos'!$K$8*L18+'Optativa 1 Datos'!$K$9*N18+'Optativa 1 Datos'!$K$10*P18+'Optativa 1 Datos'!$K$11*R18+'Optativa 1 Datos'!$K$12*T18+'Optativa 1 Datos'!$K$13*V18,2)</f>
        <v>0</v>
      </c>
    </row>
    <row r="19" spans="1:41" x14ac:dyDescent="0.25">
      <c r="A19" s="2">
        <v>16</v>
      </c>
      <c r="B19" s="2" t="str">
        <f>IF(ISBLANK(PRINCIPAL!B19)," ",PRINCIPAL!B19)</f>
        <v xml:space="preserve"> </v>
      </c>
      <c r="C19" s="14">
        <f t="shared" si="1"/>
        <v>0</v>
      </c>
      <c r="D19" s="12">
        <f t="shared" si="2"/>
        <v>0</v>
      </c>
      <c r="E19" s="9"/>
      <c r="F19" s="12">
        <f t="shared" si="0"/>
        <v>0</v>
      </c>
      <c r="G19" s="9"/>
      <c r="H19" s="12">
        <f t="shared" si="0"/>
        <v>0</v>
      </c>
      <c r="I19" s="9"/>
      <c r="J19" s="12">
        <f t="shared" si="0"/>
        <v>0</v>
      </c>
      <c r="K19" s="9"/>
      <c r="L19" s="12">
        <f t="shared" si="0"/>
        <v>0</v>
      </c>
      <c r="M19" s="9"/>
      <c r="N19" s="12">
        <f t="shared" si="3"/>
        <v>0</v>
      </c>
      <c r="O19" s="9"/>
      <c r="P19" s="12">
        <f t="shared" si="4"/>
        <v>0</v>
      </c>
      <c r="Q19" s="9"/>
      <c r="R19" s="12">
        <f t="shared" si="5"/>
        <v>0</v>
      </c>
      <c r="S19" s="9"/>
      <c r="T19" s="12">
        <f t="shared" si="6"/>
        <v>0</v>
      </c>
      <c r="U19" s="9"/>
      <c r="V19" s="12">
        <f t="shared" si="7"/>
        <v>0</v>
      </c>
      <c r="W19" s="9"/>
      <c r="Z19" s="24">
        <f>ROUND('Optativa 1 Datos'!$D$4*D19*E19+'Optativa 1 Datos'!$D$5*F19*G19+'Optativa 1 Datos'!$D$6*H19*I19+'Optativa 1 Datos'!$D$7*J19*K19+'Optativa 1 Datos'!$D$8*L19*M19+'Optativa 1 Datos'!$D$9*N19*O19+'Optativa 1 Datos'!$D$10*P19*Q19+'Optativa 1 Datos'!$D$11*R19*S19+'Optativa 1 Datos'!$D$12*T19*U19+'Optativa 1 Datos'!$D$13*V19*W19,2)</f>
        <v>0</v>
      </c>
      <c r="AA19" s="24">
        <f>ROUND('Optativa 1 Datos'!$D$4*D19+'Optativa 1 Datos'!$D$5*F19+'Optativa 1 Datos'!$D$6*H19+'Optativa 1 Datos'!$D$7*J19+'Optativa 1 Datos'!$D$8*L19+'Optativa 1 Datos'!$D$9*N19+'Optativa 1 Datos'!$D$10*P19+'Optativa 1 Datos'!$D$11*R19+'Optativa 1 Datos'!$D$12*T19+'Optativa 1 Datos'!$D$13*V19,2)</f>
        <v>0</v>
      </c>
      <c r="AB19" s="24">
        <f>ROUND('Optativa 1 Datos'!$E$4*D19*E19+'Optativa 1 Datos'!$E$5*F19*G19+'Optativa 1 Datos'!$E$6*H19*I19+'Optativa 1 Datos'!$E$7*J19*K19+'Optativa 1 Datos'!$E$8*L19*M19+'Optativa 1 Datos'!$E$9*N19*O19+'Optativa 1 Datos'!$E$10*P19*Q19+'Optativa 1 Datos'!$E$11*R19*S19+'Optativa 1 Datos'!$E$12*T19*U19+'Optativa 1 Datos'!$E$13*V19*W19,2)</f>
        <v>0</v>
      </c>
      <c r="AC19" s="24">
        <f>ROUND('Optativa 1 Datos'!$E$4*D19+'Optativa 1 Datos'!$E$5*F19+'Optativa 1 Datos'!$E$6*H19+'Optativa 1 Datos'!$E$7*J19+'Optativa 1 Datos'!$E$8*L19+'Optativa 1 Datos'!$E$9*N19+'Optativa 1 Datos'!$E$10*P19+'Optativa 1 Datos'!$E$11*R19+'Optativa 1 Datos'!$E$12*T19+'Optativa 1 Datos'!$E$13*V19,2)</f>
        <v>0</v>
      </c>
      <c r="AD19" s="24">
        <f>ROUND('Optativa 1 Datos'!$F$4*D19*E19+'Optativa 1 Datos'!$F$5*F19*G19+'Optativa 1 Datos'!$F$6*H19*I19+'Optativa 1 Datos'!$F$7*J19*K19+'Optativa 1 Datos'!$F$8*L19*M19+'Optativa 1 Datos'!$F$9*N19*O19+'Optativa 1 Datos'!$F$10*P19*Q19+'Optativa 1 Datos'!$F$11*R19*S19+'Optativa 1 Datos'!$F$12*T19*U19+'Optativa 1 Datos'!$F$13*V19*W19,2)</f>
        <v>0</v>
      </c>
      <c r="AE19" s="24">
        <f>ROUND('Optativa 1 Datos'!$F$4*D19+'Optativa 1 Datos'!$F$5*F19+'Optativa 1 Datos'!$F$6*H19+'Optativa 1 Datos'!$F$7*J19+'Optativa 1 Datos'!$F$8*L19+'Optativa 1 Datos'!$F$9*N19+'Optativa 1 Datos'!$F$10*P19+'Optativa 1 Datos'!$F$11*R19+'Optativa 1 Datos'!$F$12*T19+'Optativa 1 Datos'!$F$13*V19,2)</f>
        <v>0</v>
      </c>
      <c r="AF19" s="24">
        <f>ROUND('Optativa 1 Datos'!$G$4*D19*E19+'Optativa 1 Datos'!$G$5*F19*G19+'Optativa 1 Datos'!$G$6*H19*I19+'Optativa 1 Datos'!$G$7*J19*K19+'Optativa 1 Datos'!$G$8*L19*M19+'Optativa 1 Datos'!$G$9*N19*O19+'Optativa 1 Datos'!$G$10*P19*Q19+'Optativa 1 Datos'!$G$11*R19*S19+'Optativa 1 Datos'!$G$12*T19*U19+'Optativa 1 Datos'!$G$13*V19*W19,2)</f>
        <v>0</v>
      </c>
      <c r="AG19" s="24">
        <f>ROUND('Optativa 1 Datos'!$G$4*D19+'Optativa 1 Datos'!$G$5*F19+'Optativa 1 Datos'!$G$6*H19+'Optativa 1 Datos'!$G$7*J19+'Optativa 1 Datos'!$G$8*L19+'Optativa 1 Datos'!$G$9*N19+'Optativa 1 Datos'!$G$10*P19+'Optativa 1 Datos'!$G$11*R19+'Optativa 1 Datos'!$G$12*T19+'Optativa 1 Datos'!$G$13*V19,2)</f>
        <v>0</v>
      </c>
      <c r="AH19" s="24">
        <f>ROUND('Optativa 1 Datos'!$H$4*D19*E19+'Optativa 1 Datos'!$H$5*F19*G19+'Optativa 1 Datos'!$H$6*H19*I19+'Optativa 1 Datos'!$H$7*J19*K19+'Optativa 1 Datos'!$H$8*L19*M19+'Optativa 1 Datos'!$H$9*N19*O19+'Optativa 1 Datos'!$H$10*P19*Q19+'Optativa 1 Datos'!$H$11*R19*S19+'Optativa 1 Datos'!$H$12*T19*U19+'Optativa 1 Datos'!$H$13*V19*W19,2)</f>
        <v>0</v>
      </c>
      <c r="AI19" s="24">
        <f>ROUND('Optativa 1 Datos'!$H$4*D19+'Optativa 1 Datos'!$H$5*F19+'Optativa 1 Datos'!$H$6*H19+'Optativa 1 Datos'!$H$7*J19+'Optativa 1 Datos'!$H$8*L19+'Optativa 1 Datos'!$H$9*N19+'Optativa 1 Datos'!$H$10*P19+'Optativa 1 Datos'!$H$11*R19+'Optativa 1 Datos'!$H$12*T19+'Optativa 1 Datos'!$H$13*V19,2)</f>
        <v>0</v>
      </c>
      <c r="AJ19" s="24">
        <f>ROUND('Optativa 1 Datos'!$I$4*D19*E19+'Optativa 1 Datos'!$I$5*F19*G19+'Optativa 1 Datos'!$I$6*H19*I19+'Optativa 1 Datos'!$I$7*J19*K19+'Optativa 1 Datos'!$I$8*L19*M19+'Optativa 1 Datos'!$I$9*N19*O19+'Optativa 1 Datos'!$I$10*P19*Q19+'Optativa 1 Datos'!$I$11*R19*S19+'Optativa 1 Datos'!$I$12*T19*U19+'Optativa 1 Datos'!$I$13*V19*W19,2)</f>
        <v>0</v>
      </c>
      <c r="AK19" s="24">
        <f>ROUND('Optativa 1 Datos'!$I$4*D19+'Optativa 1 Datos'!$I$5*F19+'Optativa 1 Datos'!$I$6*H19+'Optativa 1 Datos'!$I$7*J19+'Optativa 1 Datos'!$I$8*L19+'Optativa 1 Datos'!$I$9*N19+'Optativa 1 Datos'!$I$10*P19+'Optativa 1 Datos'!$I$11*R19+'Optativa 1 Datos'!$I$12*T19+'Optativa 1 Datos'!$I$13*V19,2)</f>
        <v>0</v>
      </c>
      <c r="AL19" s="24">
        <f>ROUND('Optativa 1 Datos'!$J$4*D19*E19+'Optativa 1 Datos'!$J$5*F19*G19+'Optativa 1 Datos'!$J$6*H19*I19+'Optativa 1 Datos'!$J$7*J19*K19+'Optativa 1 Datos'!$J$8*L19*M19+'Optativa 1 Datos'!$J$9*N19*O19+'Optativa 1 Datos'!$J$10*P19*Q19+'Optativa 1 Datos'!$J$11*R19*S19+'Optativa 1 Datos'!$J$12*T19*U19+'Optativa 1 Datos'!$J$13*V19*W19,2)</f>
        <v>0</v>
      </c>
      <c r="AM19" s="24">
        <f>ROUND('Optativa 1 Datos'!$J$4*D19+'Optativa 1 Datos'!$J$5*F19+'Optativa 1 Datos'!$J$6*H19+'Optativa 1 Datos'!$J$7*J19+'Optativa 1 Datos'!$J$8*L19+'Optativa 1 Datos'!$J$9*N19+'Optativa 1 Datos'!$J$10*P19+'Optativa 1 Datos'!$J$11*R19+'Optativa 1 Datos'!$J$12*T19+'Optativa 1 Datos'!$J$13*V19,2)</f>
        <v>0</v>
      </c>
      <c r="AN19" s="24">
        <f>ROUND('Optativa 1 Datos'!$K$4*D19*E19+'Optativa 1 Datos'!$K$5*F19*G19+'Optativa 1 Datos'!$K$6*H19*I19+'Optativa 1 Datos'!$K$7*J19*K19+'Optativa 1 Datos'!$K$8*L19*M19+'Optativa 1 Datos'!$K$9*N19*O19+'Optativa 1 Datos'!$K$10*P19*Q19+'Optativa 1 Datos'!$K$11*R19*S19+'Optativa 1 Datos'!$K$12*T19*U19+'Optativa 1 Datos'!$K$13*V19*W19,2)</f>
        <v>0</v>
      </c>
      <c r="AO19" s="24">
        <f>ROUND('Optativa 1 Datos'!$K$4*D19+'Optativa 1 Datos'!$K$5*F19+'Optativa 1 Datos'!$K$6*H19+'Optativa 1 Datos'!$K$7*J19+'Optativa 1 Datos'!$K$8*L19+'Optativa 1 Datos'!$K$9*N19+'Optativa 1 Datos'!$K$10*P19+'Optativa 1 Datos'!$K$11*R19+'Optativa 1 Datos'!$K$12*T19+'Optativa 1 Datos'!$K$13*V19,2)</f>
        <v>0</v>
      </c>
    </row>
    <row r="20" spans="1:41" x14ac:dyDescent="0.25">
      <c r="A20" s="2">
        <v>17</v>
      </c>
      <c r="B20" s="1" t="str">
        <f>IF(ISBLANK(PRINCIPAL!B20)," ",PRINCIPAL!B20)</f>
        <v xml:space="preserve"> </v>
      </c>
      <c r="C20" s="14">
        <f t="shared" si="1"/>
        <v>0</v>
      </c>
      <c r="D20" s="12">
        <f t="shared" si="2"/>
        <v>0</v>
      </c>
      <c r="E20" s="10"/>
      <c r="F20" s="12">
        <f t="shared" ref="F20:F43" si="8">IF(ISBLANK(G20),0,1)</f>
        <v>0</v>
      </c>
      <c r="G20" s="10"/>
      <c r="H20" s="12">
        <f t="shared" ref="H20:H43" si="9">IF(ISBLANK(I20),0,1)</f>
        <v>0</v>
      </c>
      <c r="I20" s="10"/>
      <c r="J20" s="12">
        <f t="shared" ref="J20:J43" si="10">IF(ISBLANK(K20),0,1)</f>
        <v>0</v>
      </c>
      <c r="K20" s="10"/>
      <c r="L20" s="12">
        <f t="shared" ref="L20:L43" si="11">IF(ISBLANK(M20),0,1)</f>
        <v>0</v>
      </c>
      <c r="M20" s="10"/>
      <c r="N20" s="12">
        <f t="shared" si="3"/>
        <v>0</v>
      </c>
      <c r="O20" s="10"/>
      <c r="P20" s="12">
        <f t="shared" si="4"/>
        <v>0</v>
      </c>
      <c r="Q20" s="10"/>
      <c r="R20" s="12">
        <f t="shared" si="5"/>
        <v>0</v>
      </c>
      <c r="S20" s="10"/>
      <c r="T20" s="12">
        <f t="shared" si="6"/>
        <v>0</v>
      </c>
      <c r="U20" s="10"/>
      <c r="V20" s="12">
        <f t="shared" si="7"/>
        <v>0</v>
      </c>
      <c r="W20" s="10"/>
      <c r="Z20" s="24">
        <f>ROUND('Optativa 1 Datos'!$D$4*D20*E20+'Optativa 1 Datos'!$D$5*F20*G20+'Optativa 1 Datos'!$D$6*H20*I20+'Optativa 1 Datos'!$D$7*J20*K20+'Optativa 1 Datos'!$D$8*L20*M20+'Optativa 1 Datos'!$D$9*N20*O20+'Optativa 1 Datos'!$D$10*P20*Q20+'Optativa 1 Datos'!$D$11*R20*S20+'Optativa 1 Datos'!$D$12*T20*U20+'Optativa 1 Datos'!$D$13*V20*W20,2)</f>
        <v>0</v>
      </c>
      <c r="AA20" s="24">
        <f>ROUND('Optativa 1 Datos'!$D$4*D20+'Optativa 1 Datos'!$D$5*F20+'Optativa 1 Datos'!$D$6*H20+'Optativa 1 Datos'!$D$7*J20+'Optativa 1 Datos'!$D$8*L20+'Optativa 1 Datos'!$D$9*N20+'Optativa 1 Datos'!$D$10*P20+'Optativa 1 Datos'!$D$11*R20+'Optativa 1 Datos'!$D$12*T20+'Optativa 1 Datos'!$D$13*V20,2)</f>
        <v>0</v>
      </c>
      <c r="AB20" s="24">
        <f>ROUND('Optativa 1 Datos'!$E$4*D20*E20+'Optativa 1 Datos'!$E$5*F20*G20+'Optativa 1 Datos'!$E$6*H20*I20+'Optativa 1 Datos'!$E$7*J20*K20+'Optativa 1 Datos'!$E$8*L20*M20+'Optativa 1 Datos'!$E$9*N20*O20+'Optativa 1 Datos'!$E$10*P20*Q20+'Optativa 1 Datos'!$E$11*R20*S20+'Optativa 1 Datos'!$E$12*T20*U20+'Optativa 1 Datos'!$E$13*V20*W20,2)</f>
        <v>0</v>
      </c>
      <c r="AC20" s="24">
        <f>ROUND('Optativa 1 Datos'!$E$4*D20+'Optativa 1 Datos'!$E$5*F20+'Optativa 1 Datos'!$E$6*H20+'Optativa 1 Datos'!$E$7*J20+'Optativa 1 Datos'!$E$8*L20+'Optativa 1 Datos'!$E$9*N20+'Optativa 1 Datos'!$E$10*P20+'Optativa 1 Datos'!$E$11*R20+'Optativa 1 Datos'!$E$12*T20+'Optativa 1 Datos'!$E$13*V20,2)</f>
        <v>0</v>
      </c>
      <c r="AD20" s="24">
        <f>ROUND('Optativa 1 Datos'!$F$4*D20*E20+'Optativa 1 Datos'!$F$5*F20*G20+'Optativa 1 Datos'!$F$6*H20*I20+'Optativa 1 Datos'!$F$7*J20*K20+'Optativa 1 Datos'!$F$8*L20*M20+'Optativa 1 Datos'!$F$9*N20*O20+'Optativa 1 Datos'!$F$10*P20*Q20+'Optativa 1 Datos'!$F$11*R20*S20+'Optativa 1 Datos'!$F$12*T20*U20+'Optativa 1 Datos'!$F$13*V20*W20,2)</f>
        <v>0</v>
      </c>
      <c r="AE20" s="24">
        <f>ROUND('Optativa 1 Datos'!$F$4*D20+'Optativa 1 Datos'!$F$5*F20+'Optativa 1 Datos'!$F$6*H20+'Optativa 1 Datos'!$F$7*J20+'Optativa 1 Datos'!$F$8*L20+'Optativa 1 Datos'!$F$9*N20+'Optativa 1 Datos'!$F$10*P20+'Optativa 1 Datos'!$F$11*R20+'Optativa 1 Datos'!$F$12*T20+'Optativa 1 Datos'!$F$13*V20,2)</f>
        <v>0</v>
      </c>
      <c r="AF20" s="24">
        <f>ROUND('Optativa 1 Datos'!$G$4*D20*E20+'Optativa 1 Datos'!$G$5*F20*G20+'Optativa 1 Datos'!$G$6*H20*I20+'Optativa 1 Datos'!$G$7*J20*K20+'Optativa 1 Datos'!$G$8*L20*M20+'Optativa 1 Datos'!$G$9*N20*O20+'Optativa 1 Datos'!$G$10*P20*Q20+'Optativa 1 Datos'!$G$11*R20*S20+'Optativa 1 Datos'!$G$12*T20*U20+'Optativa 1 Datos'!$G$13*V20*W20,2)</f>
        <v>0</v>
      </c>
      <c r="AG20" s="24">
        <f>ROUND('Optativa 1 Datos'!$G$4*D20+'Optativa 1 Datos'!$G$5*F20+'Optativa 1 Datos'!$G$6*H20+'Optativa 1 Datos'!$G$7*J20+'Optativa 1 Datos'!$G$8*L20+'Optativa 1 Datos'!$G$9*N20+'Optativa 1 Datos'!$G$10*P20+'Optativa 1 Datos'!$G$11*R20+'Optativa 1 Datos'!$G$12*T20+'Optativa 1 Datos'!$G$13*V20,2)</f>
        <v>0</v>
      </c>
      <c r="AH20" s="24">
        <f>ROUND('Optativa 1 Datos'!$H$4*D20*E20+'Optativa 1 Datos'!$H$5*F20*G20+'Optativa 1 Datos'!$H$6*H20*I20+'Optativa 1 Datos'!$H$7*J20*K20+'Optativa 1 Datos'!$H$8*L20*M20+'Optativa 1 Datos'!$H$9*N20*O20+'Optativa 1 Datos'!$H$10*P20*Q20+'Optativa 1 Datos'!$H$11*R20*S20+'Optativa 1 Datos'!$H$12*T20*U20+'Optativa 1 Datos'!$H$13*V20*W20,2)</f>
        <v>0</v>
      </c>
      <c r="AI20" s="24">
        <f>ROUND('Optativa 1 Datos'!$H$4*D20+'Optativa 1 Datos'!$H$5*F20+'Optativa 1 Datos'!$H$6*H20+'Optativa 1 Datos'!$H$7*J20+'Optativa 1 Datos'!$H$8*L20+'Optativa 1 Datos'!$H$9*N20+'Optativa 1 Datos'!$H$10*P20+'Optativa 1 Datos'!$H$11*R20+'Optativa 1 Datos'!$H$12*T20+'Optativa 1 Datos'!$H$13*V20,2)</f>
        <v>0</v>
      </c>
      <c r="AJ20" s="24">
        <f>ROUND('Optativa 1 Datos'!$I$4*D20*E20+'Optativa 1 Datos'!$I$5*F20*G20+'Optativa 1 Datos'!$I$6*H20*I20+'Optativa 1 Datos'!$I$7*J20*K20+'Optativa 1 Datos'!$I$8*L20*M20+'Optativa 1 Datos'!$I$9*N20*O20+'Optativa 1 Datos'!$I$10*P20*Q20+'Optativa 1 Datos'!$I$11*R20*S20+'Optativa 1 Datos'!$I$12*T20*U20+'Optativa 1 Datos'!$I$13*V20*W20,2)</f>
        <v>0</v>
      </c>
      <c r="AK20" s="24">
        <f>ROUND('Optativa 1 Datos'!$I$4*D20+'Optativa 1 Datos'!$I$5*F20+'Optativa 1 Datos'!$I$6*H20+'Optativa 1 Datos'!$I$7*J20+'Optativa 1 Datos'!$I$8*L20+'Optativa 1 Datos'!$I$9*N20+'Optativa 1 Datos'!$I$10*P20+'Optativa 1 Datos'!$I$11*R20+'Optativa 1 Datos'!$I$12*T20+'Optativa 1 Datos'!$I$13*V20,2)</f>
        <v>0</v>
      </c>
      <c r="AL20" s="24">
        <f>ROUND('Optativa 1 Datos'!$J$4*D20*E20+'Optativa 1 Datos'!$J$5*F20*G20+'Optativa 1 Datos'!$J$6*H20*I20+'Optativa 1 Datos'!$J$7*J20*K20+'Optativa 1 Datos'!$J$8*L20*M20+'Optativa 1 Datos'!$J$9*N20*O20+'Optativa 1 Datos'!$J$10*P20*Q20+'Optativa 1 Datos'!$J$11*R20*S20+'Optativa 1 Datos'!$J$12*T20*U20+'Optativa 1 Datos'!$J$13*V20*W20,2)</f>
        <v>0</v>
      </c>
      <c r="AM20" s="24">
        <f>ROUND('Optativa 1 Datos'!$J$4*D20+'Optativa 1 Datos'!$J$5*F20+'Optativa 1 Datos'!$J$6*H20+'Optativa 1 Datos'!$J$7*J20+'Optativa 1 Datos'!$J$8*L20+'Optativa 1 Datos'!$J$9*N20+'Optativa 1 Datos'!$J$10*P20+'Optativa 1 Datos'!$J$11*R20+'Optativa 1 Datos'!$J$12*T20+'Optativa 1 Datos'!$J$13*V20,2)</f>
        <v>0</v>
      </c>
      <c r="AN20" s="24">
        <f>ROUND('Optativa 1 Datos'!$K$4*D20*E20+'Optativa 1 Datos'!$K$5*F20*G20+'Optativa 1 Datos'!$K$6*H20*I20+'Optativa 1 Datos'!$K$7*J20*K20+'Optativa 1 Datos'!$K$8*L20*M20+'Optativa 1 Datos'!$K$9*N20*O20+'Optativa 1 Datos'!$K$10*P20*Q20+'Optativa 1 Datos'!$K$11*R20*S20+'Optativa 1 Datos'!$K$12*T20*U20+'Optativa 1 Datos'!$K$13*V20*W20,2)</f>
        <v>0</v>
      </c>
      <c r="AO20" s="24">
        <f>ROUND('Optativa 1 Datos'!$K$4*D20+'Optativa 1 Datos'!$K$5*F20+'Optativa 1 Datos'!$K$6*H20+'Optativa 1 Datos'!$K$7*J20+'Optativa 1 Datos'!$K$8*L20+'Optativa 1 Datos'!$K$9*N20+'Optativa 1 Datos'!$K$10*P20+'Optativa 1 Datos'!$K$11*R20+'Optativa 1 Datos'!$K$12*T20+'Optativa 1 Datos'!$K$13*V20,2)</f>
        <v>0</v>
      </c>
    </row>
    <row r="21" spans="1:41" x14ac:dyDescent="0.25">
      <c r="A21" s="2">
        <v>18</v>
      </c>
      <c r="B21" s="2" t="str">
        <f>IF(ISBLANK(PRINCIPAL!B21)," ",PRINCIPAL!B21)</f>
        <v xml:space="preserve"> </v>
      </c>
      <c r="C21" s="14">
        <f t="shared" si="1"/>
        <v>0</v>
      </c>
      <c r="D21" s="12">
        <f t="shared" si="2"/>
        <v>0</v>
      </c>
      <c r="E21" s="9"/>
      <c r="F21" s="12">
        <f t="shared" si="8"/>
        <v>0</v>
      </c>
      <c r="G21" s="9"/>
      <c r="H21" s="12">
        <f t="shared" si="9"/>
        <v>0</v>
      </c>
      <c r="I21" s="9"/>
      <c r="J21" s="12">
        <f t="shared" si="10"/>
        <v>0</v>
      </c>
      <c r="K21" s="9"/>
      <c r="L21" s="12">
        <f t="shared" si="11"/>
        <v>0</v>
      </c>
      <c r="M21" s="9"/>
      <c r="N21" s="12">
        <f t="shared" si="3"/>
        <v>0</v>
      </c>
      <c r="O21" s="9"/>
      <c r="P21" s="12">
        <f t="shared" si="4"/>
        <v>0</v>
      </c>
      <c r="Q21" s="9"/>
      <c r="R21" s="12">
        <f t="shared" si="5"/>
        <v>0</v>
      </c>
      <c r="S21" s="9"/>
      <c r="T21" s="12">
        <f t="shared" si="6"/>
        <v>0</v>
      </c>
      <c r="U21" s="9"/>
      <c r="V21" s="12">
        <f t="shared" si="7"/>
        <v>0</v>
      </c>
      <c r="W21" s="9"/>
      <c r="Z21" s="24">
        <f>ROUND('Optativa 1 Datos'!$D$4*D21*E21+'Optativa 1 Datos'!$D$5*F21*G21+'Optativa 1 Datos'!$D$6*H21*I21+'Optativa 1 Datos'!$D$7*J21*K21+'Optativa 1 Datos'!$D$8*L21*M21+'Optativa 1 Datos'!$D$9*N21*O21+'Optativa 1 Datos'!$D$10*P21*Q21+'Optativa 1 Datos'!$D$11*R21*S21+'Optativa 1 Datos'!$D$12*T21*U21+'Optativa 1 Datos'!$D$13*V21*W21,2)</f>
        <v>0</v>
      </c>
      <c r="AA21" s="24">
        <f>ROUND('Optativa 1 Datos'!$D$4*D21+'Optativa 1 Datos'!$D$5*F21+'Optativa 1 Datos'!$D$6*H21+'Optativa 1 Datos'!$D$7*J21+'Optativa 1 Datos'!$D$8*L21+'Optativa 1 Datos'!$D$9*N21+'Optativa 1 Datos'!$D$10*P21+'Optativa 1 Datos'!$D$11*R21+'Optativa 1 Datos'!$D$12*T21+'Optativa 1 Datos'!$D$13*V21,2)</f>
        <v>0</v>
      </c>
      <c r="AB21" s="24">
        <f>ROUND('Optativa 1 Datos'!$E$4*D21*E21+'Optativa 1 Datos'!$E$5*F21*G21+'Optativa 1 Datos'!$E$6*H21*I21+'Optativa 1 Datos'!$E$7*J21*K21+'Optativa 1 Datos'!$E$8*L21*M21+'Optativa 1 Datos'!$E$9*N21*O21+'Optativa 1 Datos'!$E$10*P21*Q21+'Optativa 1 Datos'!$E$11*R21*S21+'Optativa 1 Datos'!$E$12*T21*U21+'Optativa 1 Datos'!$E$13*V21*W21,2)</f>
        <v>0</v>
      </c>
      <c r="AC21" s="24">
        <f>ROUND('Optativa 1 Datos'!$E$4*D21+'Optativa 1 Datos'!$E$5*F21+'Optativa 1 Datos'!$E$6*H21+'Optativa 1 Datos'!$E$7*J21+'Optativa 1 Datos'!$E$8*L21+'Optativa 1 Datos'!$E$9*N21+'Optativa 1 Datos'!$E$10*P21+'Optativa 1 Datos'!$E$11*R21+'Optativa 1 Datos'!$E$12*T21+'Optativa 1 Datos'!$E$13*V21,2)</f>
        <v>0</v>
      </c>
      <c r="AD21" s="24">
        <f>ROUND('Optativa 1 Datos'!$F$4*D21*E21+'Optativa 1 Datos'!$F$5*F21*G21+'Optativa 1 Datos'!$F$6*H21*I21+'Optativa 1 Datos'!$F$7*J21*K21+'Optativa 1 Datos'!$F$8*L21*M21+'Optativa 1 Datos'!$F$9*N21*O21+'Optativa 1 Datos'!$F$10*P21*Q21+'Optativa 1 Datos'!$F$11*R21*S21+'Optativa 1 Datos'!$F$12*T21*U21+'Optativa 1 Datos'!$F$13*V21*W21,2)</f>
        <v>0</v>
      </c>
      <c r="AE21" s="24">
        <f>ROUND('Optativa 1 Datos'!$F$4*D21+'Optativa 1 Datos'!$F$5*F21+'Optativa 1 Datos'!$F$6*H21+'Optativa 1 Datos'!$F$7*J21+'Optativa 1 Datos'!$F$8*L21+'Optativa 1 Datos'!$F$9*N21+'Optativa 1 Datos'!$F$10*P21+'Optativa 1 Datos'!$F$11*R21+'Optativa 1 Datos'!$F$12*T21+'Optativa 1 Datos'!$F$13*V21,2)</f>
        <v>0</v>
      </c>
      <c r="AF21" s="24">
        <f>ROUND('Optativa 1 Datos'!$G$4*D21*E21+'Optativa 1 Datos'!$G$5*F21*G21+'Optativa 1 Datos'!$G$6*H21*I21+'Optativa 1 Datos'!$G$7*J21*K21+'Optativa 1 Datos'!$G$8*L21*M21+'Optativa 1 Datos'!$G$9*N21*O21+'Optativa 1 Datos'!$G$10*P21*Q21+'Optativa 1 Datos'!$G$11*R21*S21+'Optativa 1 Datos'!$G$12*T21*U21+'Optativa 1 Datos'!$G$13*V21*W21,2)</f>
        <v>0</v>
      </c>
      <c r="AG21" s="24">
        <f>ROUND('Optativa 1 Datos'!$G$4*D21+'Optativa 1 Datos'!$G$5*F21+'Optativa 1 Datos'!$G$6*H21+'Optativa 1 Datos'!$G$7*J21+'Optativa 1 Datos'!$G$8*L21+'Optativa 1 Datos'!$G$9*N21+'Optativa 1 Datos'!$G$10*P21+'Optativa 1 Datos'!$G$11*R21+'Optativa 1 Datos'!$G$12*T21+'Optativa 1 Datos'!$G$13*V21,2)</f>
        <v>0</v>
      </c>
      <c r="AH21" s="24">
        <f>ROUND('Optativa 1 Datos'!$H$4*D21*E21+'Optativa 1 Datos'!$H$5*F21*G21+'Optativa 1 Datos'!$H$6*H21*I21+'Optativa 1 Datos'!$H$7*J21*K21+'Optativa 1 Datos'!$H$8*L21*M21+'Optativa 1 Datos'!$H$9*N21*O21+'Optativa 1 Datos'!$H$10*P21*Q21+'Optativa 1 Datos'!$H$11*R21*S21+'Optativa 1 Datos'!$H$12*T21*U21+'Optativa 1 Datos'!$H$13*V21*W21,2)</f>
        <v>0</v>
      </c>
      <c r="AI21" s="24">
        <f>ROUND('Optativa 1 Datos'!$H$4*D21+'Optativa 1 Datos'!$H$5*F21+'Optativa 1 Datos'!$H$6*H21+'Optativa 1 Datos'!$H$7*J21+'Optativa 1 Datos'!$H$8*L21+'Optativa 1 Datos'!$H$9*N21+'Optativa 1 Datos'!$H$10*P21+'Optativa 1 Datos'!$H$11*R21+'Optativa 1 Datos'!$H$12*T21+'Optativa 1 Datos'!$H$13*V21,2)</f>
        <v>0</v>
      </c>
      <c r="AJ21" s="24">
        <f>ROUND('Optativa 1 Datos'!$I$4*D21*E21+'Optativa 1 Datos'!$I$5*F21*G21+'Optativa 1 Datos'!$I$6*H21*I21+'Optativa 1 Datos'!$I$7*J21*K21+'Optativa 1 Datos'!$I$8*L21*M21+'Optativa 1 Datos'!$I$9*N21*O21+'Optativa 1 Datos'!$I$10*P21*Q21+'Optativa 1 Datos'!$I$11*R21*S21+'Optativa 1 Datos'!$I$12*T21*U21+'Optativa 1 Datos'!$I$13*V21*W21,2)</f>
        <v>0</v>
      </c>
      <c r="AK21" s="24">
        <f>ROUND('Optativa 1 Datos'!$I$4*D21+'Optativa 1 Datos'!$I$5*F21+'Optativa 1 Datos'!$I$6*H21+'Optativa 1 Datos'!$I$7*J21+'Optativa 1 Datos'!$I$8*L21+'Optativa 1 Datos'!$I$9*N21+'Optativa 1 Datos'!$I$10*P21+'Optativa 1 Datos'!$I$11*R21+'Optativa 1 Datos'!$I$12*T21+'Optativa 1 Datos'!$I$13*V21,2)</f>
        <v>0</v>
      </c>
      <c r="AL21" s="24">
        <f>ROUND('Optativa 1 Datos'!$J$4*D21*E21+'Optativa 1 Datos'!$J$5*F21*G21+'Optativa 1 Datos'!$J$6*H21*I21+'Optativa 1 Datos'!$J$7*J21*K21+'Optativa 1 Datos'!$J$8*L21*M21+'Optativa 1 Datos'!$J$9*N21*O21+'Optativa 1 Datos'!$J$10*P21*Q21+'Optativa 1 Datos'!$J$11*R21*S21+'Optativa 1 Datos'!$J$12*T21*U21+'Optativa 1 Datos'!$J$13*V21*W21,2)</f>
        <v>0</v>
      </c>
      <c r="AM21" s="24">
        <f>ROUND('Optativa 1 Datos'!$J$4*D21+'Optativa 1 Datos'!$J$5*F21+'Optativa 1 Datos'!$J$6*H21+'Optativa 1 Datos'!$J$7*J21+'Optativa 1 Datos'!$J$8*L21+'Optativa 1 Datos'!$J$9*N21+'Optativa 1 Datos'!$J$10*P21+'Optativa 1 Datos'!$J$11*R21+'Optativa 1 Datos'!$J$12*T21+'Optativa 1 Datos'!$J$13*V21,2)</f>
        <v>0</v>
      </c>
      <c r="AN21" s="24">
        <f>ROUND('Optativa 1 Datos'!$K$4*D21*E21+'Optativa 1 Datos'!$K$5*F21*G21+'Optativa 1 Datos'!$K$6*H21*I21+'Optativa 1 Datos'!$K$7*J21*K21+'Optativa 1 Datos'!$K$8*L21*M21+'Optativa 1 Datos'!$K$9*N21*O21+'Optativa 1 Datos'!$K$10*P21*Q21+'Optativa 1 Datos'!$K$11*R21*S21+'Optativa 1 Datos'!$K$12*T21*U21+'Optativa 1 Datos'!$K$13*V21*W21,2)</f>
        <v>0</v>
      </c>
      <c r="AO21" s="24">
        <f>ROUND('Optativa 1 Datos'!$K$4*D21+'Optativa 1 Datos'!$K$5*F21+'Optativa 1 Datos'!$K$6*H21+'Optativa 1 Datos'!$K$7*J21+'Optativa 1 Datos'!$K$8*L21+'Optativa 1 Datos'!$K$9*N21+'Optativa 1 Datos'!$K$10*P21+'Optativa 1 Datos'!$K$11*R21+'Optativa 1 Datos'!$K$12*T21+'Optativa 1 Datos'!$K$13*V21,2)</f>
        <v>0</v>
      </c>
    </row>
    <row r="22" spans="1:41" x14ac:dyDescent="0.25">
      <c r="A22" s="2">
        <v>19</v>
      </c>
      <c r="B22" s="1" t="str">
        <f>IF(ISBLANK(PRINCIPAL!B22)," ",PRINCIPAL!B22)</f>
        <v xml:space="preserve"> </v>
      </c>
      <c r="C22" s="14">
        <f t="shared" si="1"/>
        <v>0</v>
      </c>
      <c r="D22" s="12">
        <f t="shared" si="2"/>
        <v>0</v>
      </c>
      <c r="E22" s="10"/>
      <c r="F22" s="12">
        <f t="shared" si="8"/>
        <v>0</v>
      </c>
      <c r="G22" s="10"/>
      <c r="H22" s="12">
        <f t="shared" si="9"/>
        <v>0</v>
      </c>
      <c r="I22" s="10"/>
      <c r="J22" s="12">
        <f t="shared" si="10"/>
        <v>0</v>
      </c>
      <c r="K22" s="10"/>
      <c r="L22" s="12">
        <f t="shared" si="11"/>
        <v>0</v>
      </c>
      <c r="M22" s="10"/>
      <c r="N22" s="12">
        <f t="shared" si="3"/>
        <v>0</v>
      </c>
      <c r="O22" s="10"/>
      <c r="P22" s="12">
        <f t="shared" si="4"/>
        <v>0</v>
      </c>
      <c r="Q22" s="10"/>
      <c r="R22" s="12">
        <f t="shared" si="5"/>
        <v>0</v>
      </c>
      <c r="S22" s="10"/>
      <c r="T22" s="12">
        <f t="shared" si="6"/>
        <v>0</v>
      </c>
      <c r="U22" s="10"/>
      <c r="V22" s="12">
        <f t="shared" si="7"/>
        <v>0</v>
      </c>
      <c r="W22" s="10"/>
      <c r="Z22" s="24">
        <f>ROUND('Optativa 1 Datos'!$D$4*D22*E22+'Optativa 1 Datos'!$D$5*F22*G22+'Optativa 1 Datos'!$D$6*H22*I22+'Optativa 1 Datos'!$D$7*J22*K22+'Optativa 1 Datos'!$D$8*L22*M22+'Optativa 1 Datos'!$D$9*N22*O22+'Optativa 1 Datos'!$D$10*P22*Q22+'Optativa 1 Datos'!$D$11*R22*S22+'Optativa 1 Datos'!$D$12*T22*U22+'Optativa 1 Datos'!$D$13*V22*W22,2)</f>
        <v>0</v>
      </c>
      <c r="AA22" s="24">
        <f>ROUND('Optativa 1 Datos'!$D$4*D22+'Optativa 1 Datos'!$D$5*F22+'Optativa 1 Datos'!$D$6*H22+'Optativa 1 Datos'!$D$7*J22+'Optativa 1 Datos'!$D$8*L22+'Optativa 1 Datos'!$D$9*N22+'Optativa 1 Datos'!$D$10*P22+'Optativa 1 Datos'!$D$11*R22+'Optativa 1 Datos'!$D$12*T22+'Optativa 1 Datos'!$D$13*V22,2)</f>
        <v>0</v>
      </c>
      <c r="AB22" s="24">
        <f>ROUND('Optativa 1 Datos'!$E$4*D22*E22+'Optativa 1 Datos'!$E$5*F22*G22+'Optativa 1 Datos'!$E$6*H22*I22+'Optativa 1 Datos'!$E$7*J22*K22+'Optativa 1 Datos'!$E$8*L22*M22+'Optativa 1 Datos'!$E$9*N22*O22+'Optativa 1 Datos'!$E$10*P22*Q22+'Optativa 1 Datos'!$E$11*R22*S22+'Optativa 1 Datos'!$E$12*T22*U22+'Optativa 1 Datos'!$E$13*V22*W22,2)</f>
        <v>0</v>
      </c>
      <c r="AC22" s="24">
        <f>ROUND('Optativa 1 Datos'!$E$4*D22+'Optativa 1 Datos'!$E$5*F22+'Optativa 1 Datos'!$E$6*H22+'Optativa 1 Datos'!$E$7*J22+'Optativa 1 Datos'!$E$8*L22+'Optativa 1 Datos'!$E$9*N22+'Optativa 1 Datos'!$E$10*P22+'Optativa 1 Datos'!$E$11*R22+'Optativa 1 Datos'!$E$12*T22+'Optativa 1 Datos'!$E$13*V22,2)</f>
        <v>0</v>
      </c>
      <c r="AD22" s="24">
        <f>ROUND('Optativa 1 Datos'!$F$4*D22*E22+'Optativa 1 Datos'!$F$5*F22*G22+'Optativa 1 Datos'!$F$6*H22*I22+'Optativa 1 Datos'!$F$7*J22*K22+'Optativa 1 Datos'!$F$8*L22*M22+'Optativa 1 Datos'!$F$9*N22*O22+'Optativa 1 Datos'!$F$10*P22*Q22+'Optativa 1 Datos'!$F$11*R22*S22+'Optativa 1 Datos'!$F$12*T22*U22+'Optativa 1 Datos'!$F$13*V22*W22,2)</f>
        <v>0</v>
      </c>
      <c r="AE22" s="24">
        <f>ROUND('Optativa 1 Datos'!$F$4*D22+'Optativa 1 Datos'!$F$5*F22+'Optativa 1 Datos'!$F$6*H22+'Optativa 1 Datos'!$F$7*J22+'Optativa 1 Datos'!$F$8*L22+'Optativa 1 Datos'!$F$9*N22+'Optativa 1 Datos'!$F$10*P22+'Optativa 1 Datos'!$F$11*R22+'Optativa 1 Datos'!$F$12*T22+'Optativa 1 Datos'!$F$13*V22,2)</f>
        <v>0</v>
      </c>
      <c r="AF22" s="24">
        <f>ROUND('Optativa 1 Datos'!$G$4*D22*E22+'Optativa 1 Datos'!$G$5*F22*G22+'Optativa 1 Datos'!$G$6*H22*I22+'Optativa 1 Datos'!$G$7*J22*K22+'Optativa 1 Datos'!$G$8*L22*M22+'Optativa 1 Datos'!$G$9*N22*O22+'Optativa 1 Datos'!$G$10*P22*Q22+'Optativa 1 Datos'!$G$11*R22*S22+'Optativa 1 Datos'!$G$12*T22*U22+'Optativa 1 Datos'!$G$13*V22*W22,2)</f>
        <v>0</v>
      </c>
      <c r="AG22" s="24">
        <f>ROUND('Optativa 1 Datos'!$G$4*D22+'Optativa 1 Datos'!$G$5*F22+'Optativa 1 Datos'!$G$6*H22+'Optativa 1 Datos'!$G$7*J22+'Optativa 1 Datos'!$G$8*L22+'Optativa 1 Datos'!$G$9*N22+'Optativa 1 Datos'!$G$10*P22+'Optativa 1 Datos'!$G$11*R22+'Optativa 1 Datos'!$G$12*T22+'Optativa 1 Datos'!$G$13*V22,2)</f>
        <v>0</v>
      </c>
      <c r="AH22" s="24">
        <f>ROUND('Optativa 1 Datos'!$H$4*D22*E22+'Optativa 1 Datos'!$H$5*F22*G22+'Optativa 1 Datos'!$H$6*H22*I22+'Optativa 1 Datos'!$H$7*J22*K22+'Optativa 1 Datos'!$H$8*L22*M22+'Optativa 1 Datos'!$H$9*N22*O22+'Optativa 1 Datos'!$H$10*P22*Q22+'Optativa 1 Datos'!$H$11*R22*S22+'Optativa 1 Datos'!$H$12*T22*U22+'Optativa 1 Datos'!$H$13*V22*W22,2)</f>
        <v>0</v>
      </c>
      <c r="AI22" s="24">
        <f>ROUND('Optativa 1 Datos'!$H$4*D22+'Optativa 1 Datos'!$H$5*F22+'Optativa 1 Datos'!$H$6*H22+'Optativa 1 Datos'!$H$7*J22+'Optativa 1 Datos'!$H$8*L22+'Optativa 1 Datos'!$H$9*N22+'Optativa 1 Datos'!$H$10*P22+'Optativa 1 Datos'!$H$11*R22+'Optativa 1 Datos'!$H$12*T22+'Optativa 1 Datos'!$H$13*V22,2)</f>
        <v>0</v>
      </c>
      <c r="AJ22" s="24">
        <f>ROUND('Optativa 1 Datos'!$I$4*D22*E22+'Optativa 1 Datos'!$I$5*F22*G22+'Optativa 1 Datos'!$I$6*H22*I22+'Optativa 1 Datos'!$I$7*J22*K22+'Optativa 1 Datos'!$I$8*L22*M22+'Optativa 1 Datos'!$I$9*N22*O22+'Optativa 1 Datos'!$I$10*P22*Q22+'Optativa 1 Datos'!$I$11*R22*S22+'Optativa 1 Datos'!$I$12*T22*U22+'Optativa 1 Datos'!$I$13*V22*W22,2)</f>
        <v>0</v>
      </c>
      <c r="AK22" s="24">
        <f>ROUND('Optativa 1 Datos'!$I$4*D22+'Optativa 1 Datos'!$I$5*F22+'Optativa 1 Datos'!$I$6*H22+'Optativa 1 Datos'!$I$7*J22+'Optativa 1 Datos'!$I$8*L22+'Optativa 1 Datos'!$I$9*N22+'Optativa 1 Datos'!$I$10*P22+'Optativa 1 Datos'!$I$11*R22+'Optativa 1 Datos'!$I$12*T22+'Optativa 1 Datos'!$I$13*V22,2)</f>
        <v>0</v>
      </c>
      <c r="AL22" s="24">
        <f>ROUND('Optativa 1 Datos'!$J$4*D22*E22+'Optativa 1 Datos'!$J$5*F22*G22+'Optativa 1 Datos'!$J$6*H22*I22+'Optativa 1 Datos'!$J$7*J22*K22+'Optativa 1 Datos'!$J$8*L22*M22+'Optativa 1 Datos'!$J$9*N22*O22+'Optativa 1 Datos'!$J$10*P22*Q22+'Optativa 1 Datos'!$J$11*R22*S22+'Optativa 1 Datos'!$J$12*T22*U22+'Optativa 1 Datos'!$J$13*V22*W22,2)</f>
        <v>0</v>
      </c>
      <c r="AM22" s="24">
        <f>ROUND('Optativa 1 Datos'!$J$4*D22+'Optativa 1 Datos'!$J$5*F22+'Optativa 1 Datos'!$J$6*H22+'Optativa 1 Datos'!$J$7*J22+'Optativa 1 Datos'!$J$8*L22+'Optativa 1 Datos'!$J$9*N22+'Optativa 1 Datos'!$J$10*P22+'Optativa 1 Datos'!$J$11*R22+'Optativa 1 Datos'!$J$12*T22+'Optativa 1 Datos'!$J$13*V22,2)</f>
        <v>0</v>
      </c>
      <c r="AN22" s="24">
        <f>ROUND('Optativa 1 Datos'!$K$4*D22*E22+'Optativa 1 Datos'!$K$5*F22*G22+'Optativa 1 Datos'!$K$6*H22*I22+'Optativa 1 Datos'!$K$7*J22*K22+'Optativa 1 Datos'!$K$8*L22*M22+'Optativa 1 Datos'!$K$9*N22*O22+'Optativa 1 Datos'!$K$10*P22*Q22+'Optativa 1 Datos'!$K$11*R22*S22+'Optativa 1 Datos'!$K$12*T22*U22+'Optativa 1 Datos'!$K$13*V22*W22,2)</f>
        <v>0</v>
      </c>
      <c r="AO22" s="24">
        <f>ROUND('Optativa 1 Datos'!$K$4*D22+'Optativa 1 Datos'!$K$5*F22+'Optativa 1 Datos'!$K$6*H22+'Optativa 1 Datos'!$K$7*J22+'Optativa 1 Datos'!$K$8*L22+'Optativa 1 Datos'!$K$9*N22+'Optativa 1 Datos'!$K$10*P22+'Optativa 1 Datos'!$K$11*R22+'Optativa 1 Datos'!$K$12*T22+'Optativa 1 Datos'!$K$13*V22,2)</f>
        <v>0</v>
      </c>
    </row>
    <row r="23" spans="1:41" x14ac:dyDescent="0.25">
      <c r="A23" s="2">
        <v>20</v>
      </c>
      <c r="B23" s="2" t="str">
        <f>IF(ISBLANK(PRINCIPAL!B23)," ",PRINCIPAL!B23)</f>
        <v xml:space="preserve"> </v>
      </c>
      <c r="C23" s="14">
        <f t="shared" si="1"/>
        <v>0</v>
      </c>
      <c r="D23" s="12">
        <f t="shared" si="2"/>
        <v>0</v>
      </c>
      <c r="E23" s="9"/>
      <c r="F23" s="12">
        <f t="shared" si="8"/>
        <v>0</v>
      </c>
      <c r="G23" s="9"/>
      <c r="H23" s="12">
        <f t="shared" si="9"/>
        <v>0</v>
      </c>
      <c r="I23" s="9"/>
      <c r="J23" s="12">
        <f t="shared" si="10"/>
        <v>0</v>
      </c>
      <c r="K23" s="9"/>
      <c r="L23" s="12">
        <f t="shared" si="11"/>
        <v>0</v>
      </c>
      <c r="M23" s="9"/>
      <c r="N23" s="12">
        <f t="shared" si="3"/>
        <v>0</v>
      </c>
      <c r="O23" s="9"/>
      <c r="P23" s="12">
        <f t="shared" si="4"/>
        <v>0</v>
      </c>
      <c r="Q23" s="9"/>
      <c r="R23" s="12">
        <f t="shared" si="5"/>
        <v>0</v>
      </c>
      <c r="S23" s="9"/>
      <c r="T23" s="12">
        <f t="shared" si="6"/>
        <v>0</v>
      </c>
      <c r="U23" s="9"/>
      <c r="V23" s="12">
        <f t="shared" si="7"/>
        <v>0</v>
      </c>
      <c r="W23" s="9"/>
      <c r="Z23" s="24">
        <f>ROUND('Optativa 1 Datos'!$D$4*D23*E23+'Optativa 1 Datos'!$D$5*F23*G23+'Optativa 1 Datos'!$D$6*H23*I23+'Optativa 1 Datos'!$D$7*J23*K23+'Optativa 1 Datos'!$D$8*L23*M23+'Optativa 1 Datos'!$D$9*N23*O23+'Optativa 1 Datos'!$D$10*P23*Q23+'Optativa 1 Datos'!$D$11*R23*S23+'Optativa 1 Datos'!$D$12*T23*U23+'Optativa 1 Datos'!$D$13*V23*W23,2)</f>
        <v>0</v>
      </c>
      <c r="AA23" s="24">
        <f>ROUND('Optativa 1 Datos'!$D$4*D23+'Optativa 1 Datos'!$D$5*F23+'Optativa 1 Datos'!$D$6*H23+'Optativa 1 Datos'!$D$7*J23+'Optativa 1 Datos'!$D$8*L23+'Optativa 1 Datos'!$D$9*N23+'Optativa 1 Datos'!$D$10*P23+'Optativa 1 Datos'!$D$11*R23+'Optativa 1 Datos'!$D$12*T23+'Optativa 1 Datos'!$D$13*V23,2)</f>
        <v>0</v>
      </c>
      <c r="AB23" s="24">
        <f>ROUND('Optativa 1 Datos'!$E$4*D23*E23+'Optativa 1 Datos'!$E$5*F23*G23+'Optativa 1 Datos'!$E$6*H23*I23+'Optativa 1 Datos'!$E$7*J23*K23+'Optativa 1 Datos'!$E$8*L23*M23+'Optativa 1 Datos'!$E$9*N23*O23+'Optativa 1 Datos'!$E$10*P23*Q23+'Optativa 1 Datos'!$E$11*R23*S23+'Optativa 1 Datos'!$E$12*T23*U23+'Optativa 1 Datos'!$E$13*V23*W23,2)</f>
        <v>0</v>
      </c>
      <c r="AC23" s="24">
        <f>ROUND('Optativa 1 Datos'!$E$4*D23+'Optativa 1 Datos'!$E$5*F23+'Optativa 1 Datos'!$E$6*H23+'Optativa 1 Datos'!$E$7*J23+'Optativa 1 Datos'!$E$8*L23+'Optativa 1 Datos'!$E$9*N23+'Optativa 1 Datos'!$E$10*P23+'Optativa 1 Datos'!$E$11*R23+'Optativa 1 Datos'!$E$12*T23+'Optativa 1 Datos'!$E$13*V23,2)</f>
        <v>0</v>
      </c>
      <c r="AD23" s="24">
        <f>ROUND('Optativa 1 Datos'!$F$4*D23*E23+'Optativa 1 Datos'!$F$5*F23*G23+'Optativa 1 Datos'!$F$6*H23*I23+'Optativa 1 Datos'!$F$7*J23*K23+'Optativa 1 Datos'!$F$8*L23*M23+'Optativa 1 Datos'!$F$9*N23*O23+'Optativa 1 Datos'!$F$10*P23*Q23+'Optativa 1 Datos'!$F$11*R23*S23+'Optativa 1 Datos'!$F$12*T23*U23+'Optativa 1 Datos'!$F$13*V23*W23,2)</f>
        <v>0</v>
      </c>
      <c r="AE23" s="24">
        <f>ROUND('Optativa 1 Datos'!$F$4*D23+'Optativa 1 Datos'!$F$5*F23+'Optativa 1 Datos'!$F$6*H23+'Optativa 1 Datos'!$F$7*J23+'Optativa 1 Datos'!$F$8*L23+'Optativa 1 Datos'!$F$9*N23+'Optativa 1 Datos'!$F$10*P23+'Optativa 1 Datos'!$F$11*R23+'Optativa 1 Datos'!$F$12*T23+'Optativa 1 Datos'!$F$13*V23,2)</f>
        <v>0</v>
      </c>
      <c r="AF23" s="24">
        <f>ROUND('Optativa 1 Datos'!$G$4*D23*E23+'Optativa 1 Datos'!$G$5*F23*G23+'Optativa 1 Datos'!$G$6*H23*I23+'Optativa 1 Datos'!$G$7*J23*K23+'Optativa 1 Datos'!$G$8*L23*M23+'Optativa 1 Datos'!$G$9*N23*O23+'Optativa 1 Datos'!$G$10*P23*Q23+'Optativa 1 Datos'!$G$11*R23*S23+'Optativa 1 Datos'!$G$12*T23*U23+'Optativa 1 Datos'!$G$13*V23*W23,2)</f>
        <v>0</v>
      </c>
      <c r="AG23" s="24">
        <f>ROUND('Optativa 1 Datos'!$G$4*D23+'Optativa 1 Datos'!$G$5*F23+'Optativa 1 Datos'!$G$6*H23+'Optativa 1 Datos'!$G$7*J23+'Optativa 1 Datos'!$G$8*L23+'Optativa 1 Datos'!$G$9*N23+'Optativa 1 Datos'!$G$10*P23+'Optativa 1 Datos'!$G$11*R23+'Optativa 1 Datos'!$G$12*T23+'Optativa 1 Datos'!$G$13*V23,2)</f>
        <v>0</v>
      </c>
      <c r="AH23" s="24">
        <f>ROUND('Optativa 1 Datos'!$H$4*D23*E23+'Optativa 1 Datos'!$H$5*F23*G23+'Optativa 1 Datos'!$H$6*H23*I23+'Optativa 1 Datos'!$H$7*J23*K23+'Optativa 1 Datos'!$H$8*L23*M23+'Optativa 1 Datos'!$H$9*N23*O23+'Optativa 1 Datos'!$H$10*P23*Q23+'Optativa 1 Datos'!$H$11*R23*S23+'Optativa 1 Datos'!$H$12*T23*U23+'Optativa 1 Datos'!$H$13*V23*W23,2)</f>
        <v>0</v>
      </c>
      <c r="AI23" s="24">
        <f>ROUND('Optativa 1 Datos'!$H$4*D23+'Optativa 1 Datos'!$H$5*F23+'Optativa 1 Datos'!$H$6*H23+'Optativa 1 Datos'!$H$7*J23+'Optativa 1 Datos'!$H$8*L23+'Optativa 1 Datos'!$H$9*N23+'Optativa 1 Datos'!$H$10*P23+'Optativa 1 Datos'!$H$11*R23+'Optativa 1 Datos'!$H$12*T23+'Optativa 1 Datos'!$H$13*V23,2)</f>
        <v>0</v>
      </c>
      <c r="AJ23" s="24">
        <f>ROUND('Optativa 1 Datos'!$I$4*D23*E23+'Optativa 1 Datos'!$I$5*F23*G23+'Optativa 1 Datos'!$I$6*H23*I23+'Optativa 1 Datos'!$I$7*J23*K23+'Optativa 1 Datos'!$I$8*L23*M23+'Optativa 1 Datos'!$I$9*N23*O23+'Optativa 1 Datos'!$I$10*P23*Q23+'Optativa 1 Datos'!$I$11*R23*S23+'Optativa 1 Datos'!$I$12*T23*U23+'Optativa 1 Datos'!$I$13*V23*W23,2)</f>
        <v>0</v>
      </c>
      <c r="AK23" s="24">
        <f>ROUND('Optativa 1 Datos'!$I$4*D23+'Optativa 1 Datos'!$I$5*F23+'Optativa 1 Datos'!$I$6*H23+'Optativa 1 Datos'!$I$7*J23+'Optativa 1 Datos'!$I$8*L23+'Optativa 1 Datos'!$I$9*N23+'Optativa 1 Datos'!$I$10*P23+'Optativa 1 Datos'!$I$11*R23+'Optativa 1 Datos'!$I$12*T23+'Optativa 1 Datos'!$I$13*V23,2)</f>
        <v>0</v>
      </c>
      <c r="AL23" s="24">
        <f>ROUND('Optativa 1 Datos'!$J$4*D23*E23+'Optativa 1 Datos'!$J$5*F23*G23+'Optativa 1 Datos'!$J$6*H23*I23+'Optativa 1 Datos'!$J$7*J23*K23+'Optativa 1 Datos'!$J$8*L23*M23+'Optativa 1 Datos'!$J$9*N23*O23+'Optativa 1 Datos'!$J$10*P23*Q23+'Optativa 1 Datos'!$J$11*R23*S23+'Optativa 1 Datos'!$J$12*T23*U23+'Optativa 1 Datos'!$J$13*V23*W23,2)</f>
        <v>0</v>
      </c>
      <c r="AM23" s="24">
        <f>ROUND('Optativa 1 Datos'!$J$4*D23+'Optativa 1 Datos'!$J$5*F23+'Optativa 1 Datos'!$J$6*H23+'Optativa 1 Datos'!$J$7*J23+'Optativa 1 Datos'!$J$8*L23+'Optativa 1 Datos'!$J$9*N23+'Optativa 1 Datos'!$J$10*P23+'Optativa 1 Datos'!$J$11*R23+'Optativa 1 Datos'!$J$12*T23+'Optativa 1 Datos'!$J$13*V23,2)</f>
        <v>0</v>
      </c>
      <c r="AN23" s="24">
        <f>ROUND('Optativa 1 Datos'!$K$4*D23*E23+'Optativa 1 Datos'!$K$5*F23*G23+'Optativa 1 Datos'!$K$6*H23*I23+'Optativa 1 Datos'!$K$7*J23*K23+'Optativa 1 Datos'!$K$8*L23*M23+'Optativa 1 Datos'!$K$9*N23*O23+'Optativa 1 Datos'!$K$10*P23*Q23+'Optativa 1 Datos'!$K$11*R23*S23+'Optativa 1 Datos'!$K$12*T23*U23+'Optativa 1 Datos'!$K$13*V23*W23,2)</f>
        <v>0</v>
      </c>
      <c r="AO23" s="24">
        <f>ROUND('Optativa 1 Datos'!$K$4*D23+'Optativa 1 Datos'!$K$5*F23+'Optativa 1 Datos'!$K$6*H23+'Optativa 1 Datos'!$K$7*J23+'Optativa 1 Datos'!$K$8*L23+'Optativa 1 Datos'!$K$9*N23+'Optativa 1 Datos'!$K$10*P23+'Optativa 1 Datos'!$K$11*R23+'Optativa 1 Datos'!$K$12*T23+'Optativa 1 Datos'!$K$13*V23,2)</f>
        <v>0</v>
      </c>
    </row>
    <row r="24" spans="1:41" x14ac:dyDescent="0.25">
      <c r="A24" s="2">
        <v>21</v>
      </c>
      <c r="B24" s="1" t="str">
        <f>IF(ISBLANK(PRINCIPAL!B24)," ",PRINCIPAL!B24)</f>
        <v xml:space="preserve"> </v>
      </c>
      <c r="C24" s="14">
        <f t="shared" si="1"/>
        <v>0</v>
      </c>
      <c r="D24" s="12">
        <f t="shared" si="2"/>
        <v>0</v>
      </c>
      <c r="E24" s="10"/>
      <c r="F24" s="12">
        <f t="shared" si="8"/>
        <v>0</v>
      </c>
      <c r="G24" s="10"/>
      <c r="H24" s="12">
        <f t="shared" si="9"/>
        <v>0</v>
      </c>
      <c r="I24" s="10"/>
      <c r="J24" s="12">
        <f t="shared" si="10"/>
        <v>0</v>
      </c>
      <c r="K24" s="10"/>
      <c r="L24" s="12">
        <f t="shared" si="11"/>
        <v>0</v>
      </c>
      <c r="M24" s="10"/>
      <c r="N24" s="12">
        <f t="shared" si="3"/>
        <v>0</v>
      </c>
      <c r="O24" s="10"/>
      <c r="P24" s="12">
        <f t="shared" si="4"/>
        <v>0</v>
      </c>
      <c r="Q24" s="10"/>
      <c r="R24" s="12">
        <f t="shared" si="5"/>
        <v>0</v>
      </c>
      <c r="S24" s="10"/>
      <c r="T24" s="12">
        <f t="shared" si="6"/>
        <v>0</v>
      </c>
      <c r="U24" s="10"/>
      <c r="V24" s="12">
        <f t="shared" si="7"/>
        <v>0</v>
      </c>
      <c r="W24" s="10"/>
      <c r="Z24" s="24">
        <f>ROUND('Optativa 1 Datos'!$D$4*D24*E24+'Optativa 1 Datos'!$D$5*F24*G24+'Optativa 1 Datos'!$D$6*H24*I24+'Optativa 1 Datos'!$D$7*J24*K24+'Optativa 1 Datos'!$D$8*L24*M24+'Optativa 1 Datos'!$D$9*N24*O24+'Optativa 1 Datos'!$D$10*P24*Q24+'Optativa 1 Datos'!$D$11*R24*S24+'Optativa 1 Datos'!$D$12*T24*U24+'Optativa 1 Datos'!$D$13*V24*W24,2)</f>
        <v>0</v>
      </c>
      <c r="AA24" s="24">
        <f>ROUND('Optativa 1 Datos'!$D$4*D24+'Optativa 1 Datos'!$D$5*F24+'Optativa 1 Datos'!$D$6*H24+'Optativa 1 Datos'!$D$7*J24+'Optativa 1 Datos'!$D$8*L24+'Optativa 1 Datos'!$D$9*N24+'Optativa 1 Datos'!$D$10*P24+'Optativa 1 Datos'!$D$11*R24+'Optativa 1 Datos'!$D$12*T24+'Optativa 1 Datos'!$D$13*V24,2)</f>
        <v>0</v>
      </c>
      <c r="AB24" s="24">
        <f>ROUND('Optativa 1 Datos'!$E$4*D24*E24+'Optativa 1 Datos'!$E$5*F24*G24+'Optativa 1 Datos'!$E$6*H24*I24+'Optativa 1 Datos'!$E$7*J24*K24+'Optativa 1 Datos'!$E$8*L24*M24+'Optativa 1 Datos'!$E$9*N24*O24+'Optativa 1 Datos'!$E$10*P24*Q24+'Optativa 1 Datos'!$E$11*R24*S24+'Optativa 1 Datos'!$E$12*T24*U24+'Optativa 1 Datos'!$E$13*V24*W24,2)</f>
        <v>0</v>
      </c>
      <c r="AC24" s="24">
        <f>ROUND('Optativa 1 Datos'!$E$4*D24+'Optativa 1 Datos'!$E$5*F24+'Optativa 1 Datos'!$E$6*H24+'Optativa 1 Datos'!$E$7*J24+'Optativa 1 Datos'!$E$8*L24+'Optativa 1 Datos'!$E$9*N24+'Optativa 1 Datos'!$E$10*P24+'Optativa 1 Datos'!$E$11*R24+'Optativa 1 Datos'!$E$12*T24+'Optativa 1 Datos'!$E$13*V24,2)</f>
        <v>0</v>
      </c>
      <c r="AD24" s="24">
        <f>ROUND('Optativa 1 Datos'!$F$4*D24*E24+'Optativa 1 Datos'!$F$5*F24*G24+'Optativa 1 Datos'!$F$6*H24*I24+'Optativa 1 Datos'!$F$7*J24*K24+'Optativa 1 Datos'!$F$8*L24*M24+'Optativa 1 Datos'!$F$9*N24*O24+'Optativa 1 Datos'!$F$10*P24*Q24+'Optativa 1 Datos'!$F$11*R24*S24+'Optativa 1 Datos'!$F$12*T24*U24+'Optativa 1 Datos'!$F$13*V24*W24,2)</f>
        <v>0</v>
      </c>
      <c r="AE24" s="24">
        <f>ROUND('Optativa 1 Datos'!$F$4*D24+'Optativa 1 Datos'!$F$5*F24+'Optativa 1 Datos'!$F$6*H24+'Optativa 1 Datos'!$F$7*J24+'Optativa 1 Datos'!$F$8*L24+'Optativa 1 Datos'!$F$9*N24+'Optativa 1 Datos'!$F$10*P24+'Optativa 1 Datos'!$F$11*R24+'Optativa 1 Datos'!$F$12*T24+'Optativa 1 Datos'!$F$13*V24,2)</f>
        <v>0</v>
      </c>
      <c r="AF24" s="24">
        <f>ROUND('Optativa 1 Datos'!$G$4*D24*E24+'Optativa 1 Datos'!$G$5*F24*G24+'Optativa 1 Datos'!$G$6*H24*I24+'Optativa 1 Datos'!$G$7*J24*K24+'Optativa 1 Datos'!$G$8*L24*M24+'Optativa 1 Datos'!$G$9*N24*O24+'Optativa 1 Datos'!$G$10*P24*Q24+'Optativa 1 Datos'!$G$11*R24*S24+'Optativa 1 Datos'!$G$12*T24*U24+'Optativa 1 Datos'!$G$13*V24*W24,2)</f>
        <v>0</v>
      </c>
      <c r="AG24" s="24">
        <f>ROUND('Optativa 1 Datos'!$G$4*D24+'Optativa 1 Datos'!$G$5*F24+'Optativa 1 Datos'!$G$6*H24+'Optativa 1 Datos'!$G$7*J24+'Optativa 1 Datos'!$G$8*L24+'Optativa 1 Datos'!$G$9*N24+'Optativa 1 Datos'!$G$10*P24+'Optativa 1 Datos'!$G$11*R24+'Optativa 1 Datos'!$G$12*T24+'Optativa 1 Datos'!$G$13*V24,2)</f>
        <v>0</v>
      </c>
      <c r="AH24" s="24">
        <f>ROUND('Optativa 1 Datos'!$H$4*D24*E24+'Optativa 1 Datos'!$H$5*F24*G24+'Optativa 1 Datos'!$H$6*H24*I24+'Optativa 1 Datos'!$H$7*J24*K24+'Optativa 1 Datos'!$H$8*L24*M24+'Optativa 1 Datos'!$H$9*N24*O24+'Optativa 1 Datos'!$H$10*P24*Q24+'Optativa 1 Datos'!$H$11*R24*S24+'Optativa 1 Datos'!$H$12*T24*U24+'Optativa 1 Datos'!$H$13*V24*W24,2)</f>
        <v>0</v>
      </c>
      <c r="AI24" s="24">
        <f>ROUND('Optativa 1 Datos'!$H$4*D24+'Optativa 1 Datos'!$H$5*F24+'Optativa 1 Datos'!$H$6*H24+'Optativa 1 Datos'!$H$7*J24+'Optativa 1 Datos'!$H$8*L24+'Optativa 1 Datos'!$H$9*N24+'Optativa 1 Datos'!$H$10*P24+'Optativa 1 Datos'!$H$11*R24+'Optativa 1 Datos'!$H$12*T24+'Optativa 1 Datos'!$H$13*V24,2)</f>
        <v>0</v>
      </c>
      <c r="AJ24" s="24">
        <f>ROUND('Optativa 1 Datos'!$I$4*D24*E24+'Optativa 1 Datos'!$I$5*F24*G24+'Optativa 1 Datos'!$I$6*H24*I24+'Optativa 1 Datos'!$I$7*J24*K24+'Optativa 1 Datos'!$I$8*L24*M24+'Optativa 1 Datos'!$I$9*N24*O24+'Optativa 1 Datos'!$I$10*P24*Q24+'Optativa 1 Datos'!$I$11*R24*S24+'Optativa 1 Datos'!$I$12*T24*U24+'Optativa 1 Datos'!$I$13*V24*W24,2)</f>
        <v>0</v>
      </c>
      <c r="AK24" s="24">
        <f>ROUND('Optativa 1 Datos'!$I$4*D24+'Optativa 1 Datos'!$I$5*F24+'Optativa 1 Datos'!$I$6*H24+'Optativa 1 Datos'!$I$7*J24+'Optativa 1 Datos'!$I$8*L24+'Optativa 1 Datos'!$I$9*N24+'Optativa 1 Datos'!$I$10*P24+'Optativa 1 Datos'!$I$11*R24+'Optativa 1 Datos'!$I$12*T24+'Optativa 1 Datos'!$I$13*V24,2)</f>
        <v>0</v>
      </c>
      <c r="AL24" s="24">
        <f>ROUND('Optativa 1 Datos'!$J$4*D24*E24+'Optativa 1 Datos'!$J$5*F24*G24+'Optativa 1 Datos'!$J$6*H24*I24+'Optativa 1 Datos'!$J$7*J24*K24+'Optativa 1 Datos'!$J$8*L24*M24+'Optativa 1 Datos'!$J$9*N24*O24+'Optativa 1 Datos'!$J$10*P24*Q24+'Optativa 1 Datos'!$J$11*R24*S24+'Optativa 1 Datos'!$J$12*T24*U24+'Optativa 1 Datos'!$J$13*V24*W24,2)</f>
        <v>0</v>
      </c>
      <c r="AM24" s="24">
        <f>ROUND('Optativa 1 Datos'!$J$4*D24+'Optativa 1 Datos'!$J$5*F24+'Optativa 1 Datos'!$J$6*H24+'Optativa 1 Datos'!$J$7*J24+'Optativa 1 Datos'!$J$8*L24+'Optativa 1 Datos'!$J$9*N24+'Optativa 1 Datos'!$J$10*P24+'Optativa 1 Datos'!$J$11*R24+'Optativa 1 Datos'!$J$12*T24+'Optativa 1 Datos'!$J$13*V24,2)</f>
        <v>0</v>
      </c>
      <c r="AN24" s="24">
        <f>ROUND('Optativa 1 Datos'!$K$4*D24*E24+'Optativa 1 Datos'!$K$5*F24*G24+'Optativa 1 Datos'!$K$6*H24*I24+'Optativa 1 Datos'!$K$7*J24*K24+'Optativa 1 Datos'!$K$8*L24*M24+'Optativa 1 Datos'!$K$9*N24*O24+'Optativa 1 Datos'!$K$10*P24*Q24+'Optativa 1 Datos'!$K$11*R24*S24+'Optativa 1 Datos'!$K$12*T24*U24+'Optativa 1 Datos'!$K$13*V24*W24,2)</f>
        <v>0</v>
      </c>
      <c r="AO24" s="24">
        <f>ROUND('Optativa 1 Datos'!$K$4*D24+'Optativa 1 Datos'!$K$5*F24+'Optativa 1 Datos'!$K$6*H24+'Optativa 1 Datos'!$K$7*J24+'Optativa 1 Datos'!$K$8*L24+'Optativa 1 Datos'!$K$9*N24+'Optativa 1 Datos'!$K$10*P24+'Optativa 1 Datos'!$K$11*R24+'Optativa 1 Datos'!$K$12*T24+'Optativa 1 Datos'!$K$13*V24,2)</f>
        <v>0</v>
      </c>
    </row>
    <row r="25" spans="1:41" x14ac:dyDescent="0.25">
      <c r="A25" s="2">
        <v>22</v>
      </c>
      <c r="B25" s="2" t="str">
        <f>IF(ISBLANK(PRINCIPAL!B25)," ",PRINCIPAL!B25)</f>
        <v xml:space="preserve"> </v>
      </c>
      <c r="C25" s="14">
        <f t="shared" si="1"/>
        <v>0</v>
      </c>
      <c r="D25" s="12">
        <f t="shared" si="2"/>
        <v>0</v>
      </c>
      <c r="E25" s="9"/>
      <c r="F25" s="12">
        <f t="shared" si="8"/>
        <v>0</v>
      </c>
      <c r="G25" s="9"/>
      <c r="H25" s="12">
        <f t="shared" si="9"/>
        <v>0</v>
      </c>
      <c r="I25" s="9"/>
      <c r="J25" s="12">
        <f t="shared" si="10"/>
        <v>0</v>
      </c>
      <c r="K25" s="9"/>
      <c r="L25" s="12">
        <f t="shared" si="11"/>
        <v>0</v>
      </c>
      <c r="M25" s="9"/>
      <c r="N25" s="12">
        <f t="shared" si="3"/>
        <v>0</v>
      </c>
      <c r="O25" s="9"/>
      <c r="P25" s="12">
        <f t="shared" si="4"/>
        <v>0</v>
      </c>
      <c r="Q25" s="9"/>
      <c r="R25" s="12">
        <f t="shared" si="5"/>
        <v>0</v>
      </c>
      <c r="S25" s="9"/>
      <c r="T25" s="12">
        <f t="shared" si="6"/>
        <v>0</v>
      </c>
      <c r="U25" s="9"/>
      <c r="V25" s="12">
        <f t="shared" si="7"/>
        <v>0</v>
      </c>
      <c r="W25" s="9"/>
      <c r="Z25" s="24">
        <f>ROUND('Optativa 1 Datos'!$D$4*D25*E25+'Optativa 1 Datos'!$D$5*F25*G25+'Optativa 1 Datos'!$D$6*H25*I25+'Optativa 1 Datos'!$D$7*J25*K25+'Optativa 1 Datos'!$D$8*L25*M25+'Optativa 1 Datos'!$D$9*N25*O25+'Optativa 1 Datos'!$D$10*P25*Q25+'Optativa 1 Datos'!$D$11*R25*S25+'Optativa 1 Datos'!$D$12*T25*U25+'Optativa 1 Datos'!$D$13*V25*W25,2)</f>
        <v>0</v>
      </c>
      <c r="AA25" s="24">
        <f>ROUND('Optativa 1 Datos'!$D$4*D25+'Optativa 1 Datos'!$D$5*F25+'Optativa 1 Datos'!$D$6*H25+'Optativa 1 Datos'!$D$7*J25+'Optativa 1 Datos'!$D$8*L25+'Optativa 1 Datos'!$D$9*N25+'Optativa 1 Datos'!$D$10*P25+'Optativa 1 Datos'!$D$11*R25+'Optativa 1 Datos'!$D$12*T25+'Optativa 1 Datos'!$D$13*V25,2)</f>
        <v>0</v>
      </c>
      <c r="AB25" s="24">
        <f>ROUND('Optativa 1 Datos'!$E$4*D25*E25+'Optativa 1 Datos'!$E$5*F25*G25+'Optativa 1 Datos'!$E$6*H25*I25+'Optativa 1 Datos'!$E$7*J25*K25+'Optativa 1 Datos'!$E$8*L25*M25+'Optativa 1 Datos'!$E$9*N25*O25+'Optativa 1 Datos'!$E$10*P25*Q25+'Optativa 1 Datos'!$E$11*R25*S25+'Optativa 1 Datos'!$E$12*T25*U25+'Optativa 1 Datos'!$E$13*V25*W25,2)</f>
        <v>0</v>
      </c>
      <c r="AC25" s="24">
        <f>ROUND('Optativa 1 Datos'!$E$4*D25+'Optativa 1 Datos'!$E$5*F25+'Optativa 1 Datos'!$E$6*H25+'Optativa 1 Datos'!$E$7*J25+'Optativa 1 Datos'!$E$8*L25+'Optativa 1 Datos'!$E$9*N25+'Optativa 1 Datos'!$E$10*P25+'Optativa 1 Datos'!$E$11*R25+'Optativa 1 Datos'!$E$12*T25+'Optativa 1 Datos'!$E$13*V25,2)</f>
        <v>0</v>
      </c>
      <c r="AD25" s="24">
        <f>ROUND('Optativa 1 Datos'!$F$4*D25*E25+'Optativa 1 Datos'!$F$5*F25*G25+'Optativa 1 Datos'!$F$6*H25*I25+'Optativa 1 Datos'!$F$7*J25*K25+'Optativa 1 Datos'!$F$8*L25*M25+'Optativa 1 Datos'!$F$9*N25*O25+'Optativa 1 Datos'!$F$10*P25*Q25+'Optativa 1 Datos'!$F$11*R25*S25+'Optativa 1 Datos'!$F$12*T25*U25+'Optativa 1 Datos'!$F$13*V25*W25,2)</f>
        <v>0</v>
      </c>
      <c r="AE25" s="24">
        <f>ROUND('Optativa 1 Datos'!$F$4*D25+'Optativa 1 Datos'!$F$5*F25+'Optativa 1 Datos'!$F$6*H25+'Optativa 1 Datos'!$F$7*J25+'Optativa 1 Datos'!$F$8*L25+'Optativa 1 Datos'!$F$9*N25+'Optativa 1 Datos'!$F$10*P25+'Optativa 1 Datos'!$F$11*R25+'Optativa 1 Datos'!$F$12*T25+'Optativa 1 Datos'!$F$13*V25,2)</f>
        <v>0</v>
      </c>
      <c r="AF25" s="24">
        <f>ROUND('Optativa 1 Datos'!$G$4*D25*E25+'Optativa 1 Datos'!$G$5*F25*G25+'Optativa 1 Datos'!$G$6*H25*I25+'Optativa 1 Datos'!$G$7*J25*K25+'Optativa 1 Datos'!$G$8*L25*M25+'Optativa 1 Datos'!$G$9*N25*O25+'Optativa 1 Datos'!$G$10*P25*Q25+'Optativa 1 Datos'!$G$11*R25*S25+'Optativa 1 Datos'!$G$12*T25*U25+'Optativa 1 Datos'!$G$13*V25*W25,2)</f>
        <v>0</v>
      </c>
      <c r="AG25" s="24">
        <f>ROUND('Optativa 1 Datos'!$G$4*D25+'Optativa 1 Datos'!$G$5*F25+'Optativa 1 Datos'!$G$6*H25+'Optativa 1 Datos'!$G$7*J25+'Optativa 1 Datos'!$G$8*L25+'Optativa 1 Datos'!$G$9*N25+'Optativa 1 Datos'!$G$10*P25+'Optativa 1 Datos'!$G$11*R25+'Optativa 1 Datos'!$G$12*T25+'Optativa 1 Datos'!$G$13*V25,2)</f>
        <v>0</v>
      </c>
      <c r="AH25" s="24">
        <f>ROUND('Optativa 1 Datos'!$H$4*D25*E25+'Optativa 1 Datos'!$H$5*F25*G25+'Optativa 1 Datos'!$H$6*H25*I25+'Optativa 1 Datos'!$H$7*J25*K25+'Optativa 1 Datos'!$H$8*L25*M25+'Optativa 1 Datos'!$H$9*N25*O25+'Optativa 1 Datos'!$H$10*P25*Q25+'Optativa 1 Datos'!$H$11*R25*S25+'Optativa 1 Datos'!$H$12*T25*U25+'Optativa 1 Datos'!$H$13*V25*W25,2)</f>
        <v>0</v>
      </c>
      <c r="AI25" s="24">
        <f>ROUND('Optativa 1 Datos'!$H$4*D25+'Optativa 1 Datos'!$H$5*F25+'Optativa 1 Datos'!$H$6*H25+'Optativa 1 Datos'!$H$7*J25+'Optativa 1 Datos'!$H$8*L25+'Optativa 1 Datos'!$H$9*N25+'Optativa 1 Datos'!$H$10*P25+'Optativa 1 Datos'!$H$11*R25+'Optativa 1 Datos'!$H$12*T25+'Optativa 1 Datos'!$H$13*V25,2)</f>
        <v>0</v>
      </c>
      <c r="AJ25" s="24">
        <f>ROUND('Optativa 1 Datos'!$I$4*D25*E25+'Optativa 1 Datos'!$I$5*F25*G25+'Optativa 1 Datos'!$I$6*H25*I25+'Optativa 1 Datos'!$I$7*J25*K25+'Optativa 1 Datos'!$I$8*L25*M25+'Optativa 1 Datos'!$I$9*N25*O25+'Optativa 1 Datos'!$I$10*P25*Q25+'Optativa 1 Datos'!$I$11*R25*S25+'Optativa 1 Datos'!$I$12*T25*U25+'Optativa 1 Datos'!$I$13*V25*W25,2)</f>
        <v>0</v>
      </c>
      <c r="AK25" s="24">
        <f>ROUND('Optativa 1 Datos'!$I$4*D25+'Optativa 1 Datos'!$I$5*F25+'Optativa 1 Datos'!$I$6*H25+'Optativa 1 Datos'!$I$7*J25+'Optativa 1 Datos'!$I$8*L25+'Optativa 1 Datos'!$I$9*N25+'Optativa 1 Datos'!$I$10*P25+'Optativa 1 Datos'!$I$11*R25+'Optativa 1 Datos'!$I$12*T25+'Optativa 1 Datos'!$I$13*V25,2)</f>
        <v>0</v>
      </c>
      <c r="AL25" s="24">
        <f>ROUND('Optativa 1 Datos'!$J$4*D25*E25+'Optativa 1 Datos'!$J$5*F25*G25+'Optativa 1 Datos'!$J$6*H25*I25+'Optativa 1 Datos'!$J$7*J25*K25+'Optativa 1 Datos'!$J$8*L25*M25+'Optativa 1 Datos'!$J$9*N25*O25+'Optativa 1 Datos'!$J$10*P25*Q25+'Optativa 1 Datos'!$J$11*R25*S25+'Optativa 1 Datos'!$J$12*T25*U25+'Optativa 1 Datos'!$J$13*V25*W25,2)</f>
        <v>0</v>
      </c>
      <c r="AM25" s="24">
        <f>ROUND('Optativa 1 Datos'!$J$4*D25+'Optativa 1 Datos'!$J$5*F25+'Optativa 1 Datos'!$J$6*H25+'Optativa 1 Datos'!$J$7*J25+'Optativa 1 Datos'!$J$8*L25+'Optativa 1 Datos'!$J$9*N25+'Optativa 1 Datos'!$J$10*P25+'Optativa 1 Datos'!$J$11*R25+'Optativa 1 Datos'!$J$12*T25+'Optativa 1 Datos'!$J$13*V25,2)</f>
        <v>0</v>
      </c>
      <c r="AN25" s="24">
        <f>ROUND('Optativa 1 Datos'!$K$4*D25*E25+'Optativa 1 Datos'!$K$5*F25*G25+'Optativa 1 Datos'!$K$6*H25*I25+'Optativa 1 Datos'!$K$7*J25*K25+'Optativa 1 Datos'!$K$8*L25*M25+'Optativa 1 Datos'!$K$9*N25*O25+'Optativa 1 Datos'!$K$10*P25*Q25+'Optativa 1 Datos'!$K$11*R25*S25+'Optativa 1 Datos'!$K$12*T25*U25+'Optativa 1 Datos'!$K$13*V25*W25,2)</f>
        <v>0</v>
      </c>
      <c r="AO25" s="24">
        <f>ROUND('Optativa 1 Datos'!$K$4*D25+'Optativa 1 Datos'!$K$5*F25+'Optativa 1 Datos'!$K$6*H25+'Optativa 1 Datos'!$K$7*J25+'Optativa 1 Datos'!$K$8*L25+'Optativa 1 Datos'!$K$9*N25+'Optativa 1 Datos'!$K$10*P25+'Optativa 1 Datos'!$K$11*R25+'Optativa 1 Datos'!$K$12*T25+'Optativa 1 Datos'!$K$13*V25,2)</f>
        <v>0</v>
      </c>
    </row>
    <row r="26" spans="1:41" x14ac:dyDescent="0.25">
      <c r="A26" s="2">
        <v>23</v>
      </c>
      <c r="B26" s="1" t="str">
        <f>IF(ISBLANK(PRINCIPAL!B26)," ",PRINCIPAL!B26)</f>
        <v xml:space="preserve"> </v>
      </c>
      <c r="C26" s="14">
        <f t="shared" si="1"/>
        <v>0</v>
      </c>
      <c r="D26" s="12">
        <f t="shared" si="2"/>
        <v>0</v>
      </c>
      <c r="E26" s="10"/>
      <c r="F26" s="12">
        <f t="shared" si="8"/>
        <v>0</v>
      </c>
      <c r="G26" s="10"/>
      <c r="H26" s="12">
        <f t="shared" si="9"/>
        <v>0</v>
      </c>
      <c r="I26" s="10"/>
      <c r="J26" s="12">
        <f t="shared" si="10"/>
        <v>0</v>
      </c>
      <c r="K26" s="10"/>
      <c r="L26" s="12">
        <f t="shared" si="11"/>
        <v>0</v>
      </c>
      <c r="M26" s="10"/>
      <c r="N26" s="12">
        <f t="shared" si="3"/>
        <v>0</v>
      </c>
      <c r="O26" s="10"/>
      <c r="P26" s="12">
        <f t="shared" si="4"/>
        <v>0</v>
      </c>
      <c r="Q26" s="10"/>
      <c r="R26" s="12">
        <f t="shared" si="5"/>
        <v>0</v>
      </c>
      <c r="S26" s="10"/>
      <c r="T26" s="12">
        <f t="shared" si="6"/>
        <v>0</v>
      </c>
      <c r="U26" s="10"/>
      <c r="V26" s="12">
        <f t="shared" si="7"/>
        <v>0</v>
      </c>
      <c r="W26" s="10"/>
      <c r="Z26" s="24">
        <f>ROUND('Optativa 1 Datos'!$D$4*D26*E26+'Optativa 1 Datos'!$D$5*F26*G26+'Optativa 1 Datos'!$D$6*H26*I26+'Optativa 1 Datos'!$D$7*J26*K26+'Optativa 1 Datos'!$D$8*L26*M26+'Optativa 1 Datos'!$D$9*N26*O26+'Optativa 1 Datos'!$D$10*P26*Q26+'Optativa 1 Datos'!$D$11*R26*S26+'Optativa 1 Datos'!$D$12*T26*U26+'Optativa 1 Datos'!$D$13*V26*W26,2)</f>
        <v>0</v>
      </c>
      <c r="AA26" s="24">
        <f>ROUND('Optativa 1 Datos'!$D$4*D26+'Optativa 1 Datos'!$D$5*F26+'Optativa 1 Datos'!$D$6*H26+'Optativa 1 Datos'!$D$7*J26+'Optativa 1 Datos'!$D$8*L26+'Optativa 1 Datos'!$D$9*N26+'Optativa 1 Datos'!$D$10*P26+'Optativa 1 Datos'!$D$11*R26+'Optativa 1 Datos'!$D$12*T26+'Optativa 1 Datos'!$D$13*V26,2)</f>
        <v>0</v>
      </c>
      <c r="AB26" s="24">
        <f>ROUND('Optativa 1 Datos'!$E$4*D26*E26+'Optativa 1 Datos'!$E$5*F26*G26+'Optativa 1 Datos'!$E$6*H26*I26+'Optativa 1 Datos'!$E$7*J26*K26+'Optativa 1 Datos'!$E$8*L26*M26+'Optativa 1 Datos'!$E$9*N26*O26+'Optativa 1 Datos'!$E$10*P26*Q26+'Optativa 1 Datos'!$E$11*R26*S26+'Optativa 1 Datos'!$E$12*T26*U26+'Optativa 1 Datos'!$E$13*V26*W26,2)</f>
        <v>0</v>
      </c>
      <c r="AC26" s="24">
        <f>ROUND('Optativa 1 Datos'!$E$4*D26+'Optativa 1 Datos'!$E$5*F26+'Optativa 1 Datos'!$E$6*H26+'Optativa 1 Datos'!$E$7*J26+'Optativa 1 Datos'!$E$8*L26+'Optativa 1 Datos'!$E$9*N26+'Optativa 1 Datos'!$E$10*P26+'Optativa 1 Datos'!$E$11*R26+'Optativa 1 Datos'!$E$12*T26+'Optativa 1 Datos'!$E$13*V26,2)</f>
        <v>0</v>
      </c>
      <c r="AD26" s="24">
        <f>ROUND('Optativa 1 Datos'!$F$4*D26*E26+'Optativa 1 Datos'!$F$5*F26*G26+'Optativa 1 Datos'!$F$6*H26*I26+'Optativa 1 Datos'!$F$7*J26*K26+'Optativa 1 Datos'!$F$8*L26*M26+'Optativa 1 Datos'!$F$9*N26*O26+'Optativa 1 Datos'!$F$10*P26*Q26+'Optativa 1 Datos'!$F$11*R26*S26+'Optativa 1 Datos'!$F$12*T26*U26+'Optativa 1 Datos'!$F$13*V26*W26,2)</f>
        <v>0</v>
      </c>
      <c r="AE26" s="24">
        <f>ROUND('Optativa 1 Datos'!$F$4*D26+'Optativa 1 Datos'!$F$5*F26+'Optativa 1 Datos'!$F$6*H26+'Optativa 1 Datos'!$F$7*J26+'Optativa 1 Datos'!$F$8*L26+'Optativa 1 Datos'!$F$9*N26+'Optativa 1 Datos'!$F$10*P26+'Optativa 1 Datos'!$F$11*R26+'Optativa 1 Datos'!$F$12*T26+'Optativa 1 Datos'!$F$13*V26,2)</f>
        <v>0</v>
      </c>
      <c r="AF26" s="24">
        <f>ROUND('Optativa 1 Datos'!$G$4*D26*E26+'Optativa 1 Datos'!$G$5*F26*G26+'Optativa 1 Datos'!$G$6*H26*I26+'Optativa 1 Datos'!$G$7*J26*K26+'Optativa 1 Datos'!$G$8*L26*M26+'Optativa 1 Datos'!$G$9*N26*O26+'Optativa 1 Datos'!$G$10*P26*Q26+'Optativa 1 Datos'!$G$11*R26*S26+'Optativa 1 Datos'!$G$12*T26*U26+'Optativa 1 Datos'!$G$13*V26*W26,2)</f>
        <v>0</v>
      </c>
      <c r="AG26" s="24">
        <f>ROUND('Optativa 1 Datos'!$G$4*D26+'Optativa 1 Datos'!$G$5*F26+'Optativa 1 Datos'!$G$6*H26+'Optativa 1 Datos'!$G$7*J26+'Optativa 1 Datos'!$G$8*L26+'Optativa 1 Datos'!$G$9*N26+'Optativa 1 Datos'!$G$10*P26+'Optativa 1 Datos'!$G$11*R26+'Optativa 1 Datos'!$G$12*T26+'Optativa 1 Datos'!$G$13*V26,2)</f>
        <v>0</v>
      </c>
      <c r="AH26" s="24">
        <f>ROUND('Optativa 1 Datos'!$H$4*D26*E26+'Optativa 1 Datos'!$H$5*F26*G26+'Optativa 1 Datos'!$H$6*H26*I26+'Optativa 1 Datos'!$H$7*J26*K26+'Optativa 1 Datos'!$H$8*L26*M26+'Optativa 1 Datos'!$H$9*N26*O26+'Optativa 1 Datos'!$H$10*P26*Q26+'Optativa 1 Datos'!$H$11*R26*S26+'Optativa 1 Datos'!$H$12*T26*U26+'Optativa 1 Datos'!$H$13*V26*W26,2)</f>
        <v>0</v>
      </c>
      <c r="AI26" s="24">
        <f>ROUND('Optativa 1 Datos'!$H$4*D26+'Optativa 1 Datos'!$H$5*F26+'Optativa 1 Datos'!$H$6*H26+'Optativa 1 Datos'!$H$7*J26+'Optativa 1 Datos'!$H$8*L26+'Optativa 1 Datos'!$H$9*N26+'Optativa 1 Datos'!$H$10*P26+'Optativa 1 Datos'!$H$11*R26+'Optativa 1 Datos'!$H$12*T26+'Optativa 1 Datos'!$H$13*V26,2)</f>
        <v>0</v>
      </c>
      <c r="AJ26" s="24">
        <f>ROUND('Optativa 1 Datos'!$I$4*D26*E26+'Optativa 1 Datos'!$I$5*F26*G26+'Optativa 1 Datos'!$I$6*H26*I26+'Optativa 1 Datos'!$I$7*J26*K26+'Optativa 1 Datos'!$I$8*L26*M26+'Optativa 1 Datos'!$I$9*N26*O26+'Optativa 1 Datos'!$I$10*P26*Q26+'Optativa 1 Datos'!$I$11*R26*S26+'Optativa 1 Datos'!$I$12*T26*U26+'Optativa 1 Datos'!$I$13*V26*W26,2)</f>
        <v>0</v>
      </c>
      <c r="AK26" s="24">
        <f>ROUND('Optativa 1 Datos'!$I$4*D26+'Optativa 1 Datos'!$I$5*F26+'Optativa 1 Datos'!$I$6*H26+'Optativa 1 Datos'!$I$7*J26+'Optativa 1 Datos'!$I$8*L26+'Optativa 1 Datos'!$I$9*N26+'Optativa 1 Datos'!$I$10*P26+'Optativa 1 Datos'!$I$11*R26+'Optativa 1 Datos'!$I$12*T26+'Optativa 1 Datos'!$I$13*V26,2)</f>
        <v>0</v>
      </c>
      <c r="AL26" s="24">
        <f>ROUND('Optativa 1 Datos'!$J$4*D26*E26+'Optativa 1 Datos'!$J$5*F26*G26+'Optativa 1 Datos'!$J$6*H26*I26+'Optativa 1 Datos'!$J$7*J26*K26+'Optativa 1 Datos'!$J$8*L26*M26+'Optativa 1 Datos'!$J$9*N26*O26+'Optativa 1 Datos'!$J$10*P26*Q26+'Optativa 1 Datos'!$J$11*R26*S26+'Optativa 1 Datos'!$J$12*T26*U26+'Optativa 1 Datos'!$J$13*V26*W26,2)</f>
        <v>0</v>
      </c>
      <c r="AM26" s="24">
        <f>ROUND('Optativa 1 Datos'!$J$4*D26+'Optativa 1 Datos'!$J$5*F26+'Optativa 1 Datos'!$J$6*H26+'Optativa 1 Datos'!$J$7*J26+'Optativa 1 Datos'!$J$8*L26+'Optativa 1 Datos'!$J$9*N26+'Optativa 1 Datos'!$J$10*P26+'Optativa 1 Datos'!$J$11*R26+'Optativa 1 Datos'!$J$12*T26+'Optativa 1 Datos'!$J$13*V26,2)</f>
        <v>0</v>
      </c>
      <c r="AN26" s="24">
        <f>ROUND('Optativa 1 Datos'!$K$4*D26*E26+'Optativa 1 Datos'!$K$5*F26*G26+'Optativa 1 Datos'!$K$6*H26*I26+'Optativa 1 Datos'!$K$7*J26*K26+'Optativa 1 Datos'!$K$8*L26*M26+'Optativa 1 Datos'!$K$9*N26*O26+'Optativa 1 Datos'!$K$10*P26*Q26+'Optativa 1 Datos'!$K$11*R26*S26+'Optativa 1 Datos'!$K$12*T26*U26+'Optativa 1 Datos'!$K$13*V26*W26,2)</f>
        <v>0</v>
      </c>
      <c r="AO26" s="24">
        <f>ROUND('Optativa 1 Datos'!$K$4*D26+'Optativa 1 Datos'!$K$5*F26+'Optativa 1 Datos'!$K$6*H26+'Optativa 1 Datos'!$K$7*J26+'Optativa 1 Datos'!$K$8*L26+'Optativa 1 Datos'!$K$9*N26+'Optativa 1 Datos'!$K$10*P26+'Optativa 1 Datos'!$K$11*R26+'Optativa 1 Datos'!$K$12*T26+'Optativa 1 Datos'!$K$13*V26,2)</f>
        <v>0</v>
      </c>
    </row>
    <row r="27" spans="1:41" x14ac:dyDescent="0.25">
      <c r="A27" s="2">
        <v>24</v>
      </c>
      <c r="B27" s="2" t="str">
        <f>IF(ISBLANK(PRINCIPAL!B27)," ",PRINCIPAL!B27)</f>
        <v xml:space="preserve"> </v>
      </c>
      <c r="C27" s="14">
        <f t="shared" si="1"/>
        <v>0</v>
      </c>
      <c r="D27" s="12">
        <f t="shared" si="2"/>
        <v>0</v>
      </c>
      <c r="E27" s="9"/>
      <c r="F27" s="12">
        <f t="shared" si="8"/>
        <v>0</v>
      </c>
      <c r="G27" s="9"/>
      <c r="H27" s="12">
        <f t="shared" si="9"/>
        <v>0</v>
      </c>
      <c r="I27" s="9"/>
      <c r="J27" s="12">
        <f t="shared" si="10"/>
        <v>0</v>
      </c>
      <c r="K27" s="9"/>
      <c r="L27" s="12">
        <f t="shared" si="11"/>
        <v>0</v>
      </c>
      <c r="M27" s="9"/>
      <c r="N27" s="12">
        <f t="shared" si="3"/>
        <v>0</v>
      </c>
      <c r="O27" s="9"/>
      <c r="P27" s="12">
        <f t="shared" si="4"/>
        <v>0</v>
      </c>
      <c r="Q27" s="9"/>
      <c r="R27" s="12">
        <f t="shared" si="5"/>
        <v>0</v>
      </c>
      <c r="S27" s="9"/>
      <c r="T27" s="12">
        <f t="shared" si="6"/>
        <v>0</v>
      </c>
      <c r="U27" s="9"/>
      <c r="V27" s="12">
        <f t="shared" si="7"/>
        <v>0</v>
      </c>
      <c r="W27" s="9"/>
      <c r="Z27" s="24">
        <f>ROUND('Optativa 1 Datos'!$D$4*D27*E27+'Optativa 1 Datos'!$D$5*F27*G27+'Optativa 1 Datos'!$D$6*H27*I27+'Optativa 1 Datos'!$D$7*J27*K27+'Optativa 1 Datos'!$D$8*L27*M27+'Optativa 1 Datos'!$D$9*N27*O27+'Optativa 1 Datos'!$D$10*P27*Q27+'Optativa 1 Datos'!$D$11*R27*S27+'Optativa 1 Datos'!$D$12*T27*U27+'Optativa 1 Datos'!$D$13*V27*W27,2)</f>
        <v>0</v>
      </c>
      <c r="AA27" s="24">
        <f>ROUND('Optativa 1 Datos'!$D$4*D27+'Optativa 1 Datos'!$D$5*F27+'Optativa 1 Datos'!$D$6*H27+'Optativa 1 Datos'!$D$7*J27+'Optativa 1 Datos'!$D$8*L27+'Optativa 1 Datos'!$D$9*N27+'Optativa 1 Datos'!$D$10*P27+'Optativa 1 Datos'!$D$11*R27+'Optativa 1 Datos'!$D$12*T27+'Optativa 1 Datos'!$D$13*V27,2)</f>
        <v>0</v>
      </c>
      <c r="AB27" s="24">
        <f>ROUND('Optativa 1 Datos'!$E$4*D27*E27+'Optativa 1 Datos'!$E$5*F27*G27+'Optativa 1 Datos'!$E$6*H27*I27+'Optativa 1 Datos'!$E$7*J27*K27+'Optativa 1 Datos'!$E$8*L27*M27+'Optativa 1 Datos'!$E$9*N27*O27+'Optativa 1 Datos'!$E$10*P27*Q27+'Optativa 1 Datos'!$E$11*R27*S27+'Optativa 1 Datos'!$E$12*T27*U27+'Optativa 1 Datos'!$E$13*V27*W27,2)</f>
        <v>0</v>
      </c>
      <c r="AC27" s="24">
        <f>ROUND('Optativa 1 Datos'!$E$4*D27+'Optativa 1 Datos'!$E$5*F27+'Optativa 1 Datos'!$E$6*H27+'Optativa 1 Datos'!$E$7*J27+'Optativa 1 Datos'!$E$8*L27+'Optativa 1 Datos'!$E$9*N27+'Optativa 1 Datos'!$E$10*P27+'Optativa 1 Datos'!$E$11*R27+'Optativa 1 Datos'!$E$12*T27+'Optativa 1 Datos'!$E$13*V27,2)</f>
        <v>0</v>
      </c>
      <c r="AD27" s="24">
        <f>ROUND('Optativa 1 Datos'!$F$4*D27*E27+'Optativa 1 Datos'!$F$5*F27*G27+'Optativa 1 Datos'!$F$6*H27*I27+'Optativa 1 Datos'!$F$7*J27*K27+'Optativa 1 Datos'!$F$8*L27*M27+'Optativa 1 Datos'!$F$9*N27*O27+'Optativa 1 Datos'!$F$10*P27*Q27+'Optativa 1 Datos'!$F$11*R27*S27+'Optativa 1 Datos'!$F$12*T27*U27+'Optativa 1 Datos'!$F$13*V27*W27,2)</f>
        <v>0</v>
      </c>
      <c r="AE27" s="24">
        <f>ROUND('Optativa 1 Datos'!$F$4*D27+'Optativa 1 Datos'!$F$5*F27+'Optativa 1 Datos'!$F$6*H27+'Optativa 1 Datos'!$F$7*J27+'Optativa 1 Datos'!$F$8*L27+'Optativa 1 Datos'!$F$9*N27+'Optativa 1 Datos'!$F$10*P27+'Optativa 1 Datos'!$F$11*R27+'Optativa 1 Datos'!$F$12*T27+'Optativa 1 Datos'!$F$13*V27,2)</f>
        <v>0</v>
      </c>
      <c r="AF27" s="24">
        <f>ROUND('Optativa 1 Datos'!$G$4*D27*E27+'Optativa 1 Datos'!$G$5*F27*G27+'Optativa 1 Datos'!$G$6*H27*I27+'Optativa 1 Datos'!$G$7*J27*K27+'Optativa 1 Datos'!$G$8*L27*M27+'Optativa 1 Datos'!$G$9*N27*O27+'Optativa 1 Datos'!$G$10*P27*Q27+'Optativa 1 Datos'!$G$11*R27*S27+'Optativa 1 Datos'!$G$12*T27*U27+'Optativa 1 Datos'!$G$13*V27*W27,2)</f>
        <v>0</v>
      </c>
      <c r="AG27" s="24">
        <f>ROUND('Optativa 1 Datos'!$G$4*D27+'Optativa 1 Datos'!$G$5*F27+'Optativa 1 Datos'!$G$6*H27+'Optativa 1 Datos'!$G$7*J27+'Optativa 1 Datos'!$G$8*L27+'Optativa 1 Datos'!$G$9*N27+'Optativa 1 Datos'!$G$10*P27+'Optativa 1 Datos'!$G$11*R27+'Optativa 1 Datos'!$G$12*T27+'Optativa 1 Datos'!$G$13*V27,2)</f>
        <v>0</v>
      </c>
      <c r="AH27" s="24">
        <f>ROUND('Optativa 1 Datos'!$H$4*D27*E27+'Optativa 1 Datos'!$H$5*F27*G27+'Optativa 1 Datos'!$H$6*H27*I27+'Optativa 1 Datos'!$H$7*J27*K27+'Optativa 1 Datos'!$H$8*L27*M27+'Optativa 1 Datos'!$H$9*N27*O27+'Optativa 1 Datos'!$H$10*P27*Q27+'Optativa 1 Datos'!$H$11*R27*S27+'Optativa 1 Datos'!$H$12*T27*U27+'Optativa 1 Datos'!$H$13*V27*W27,2)</f>
        <v>0</v>
      </c>
      <c r="AI27" s="24">
        <f>ROUND('Optativa 1 Datos'!$H$4*D27+'Optativa 1 Datos'!$H$5*F27+'Optativa 1 Datos'!$H$6*H27+'Optativa 1 Datos'!$H$7*J27+'Optativa 1 Datos'!$H$8*L27+'Optativa 1 Datos'!$H$9*N27+'Optativa 1 Datos'!$H$10*P27+'Optativa 1 Datos'!$H$11*R27+'Optativa 1 Datos'!$H$12*T27+'Optativa 1 Datos'!$H$13*V27,2)</f>
        <v>0</v>
      </c>
      <c r="AJ27" s="24">
        <f>ROUND('Optativa 1 Datos'!$I$4*D27*E27+'Optativa 1 Datos'!$I$5*F27*G27+'Optativa 1 Datos'!$I$6*H27*I27+'Optativa 1 Datos'!$I$7*J27*K27+'Optativa 1 Datos'!$I$8*L27*M27+'Optativa 1 Datos'!$I$9*N27*O27+'Optativa 1 Datos'!$I$10*P27*Q27+'Optativa 1 Datos'!$I$11*R27*S27+'Optativa 1 Datos'!$I$12*T27*U27+'Optativa 1 Datos'!$I$13*V27*W27,2)</f>
        <v>0</v>
      </c>
      <c r="AK27" s="24">
        <f>ROUND('Optativa 1 Datos'!$I$4*D27+'Optativa 1 Datos'!$I$5*F27+'Optativa 1 Datos'!$I$6*H27+'Optativa 1 Datos'!$I$7*J27+'Optativa 1 Datos'!$I$8*L27+'Optativa 1 Datos'!$I$9*N27+'Optativa 1 Datos'!$I$10*P27+'Optativa 1 Datos'!$I$11*R27+'Optativa 1 Datos'!$I$12*T27+'Optativa 1 Datos'!$I$13*V27,2)</f>
        <v>0</v>
      </c>
      <c r="AL27" s="24">
        <f>ROUND('Optativa 1 Datos'!$J$4*D27*E27+'Optativa 1 Datos'!$J$5*F27*G27+'Optativa 1 Datos'!$J$6*H27*I27+'Optativa 1 Datos'!$J$7*J27*K27+'Optativa 1 Datos'!$J$8*L27*M27+'Optativa 1 Datos'!$J$9*N27*O27+'Optativa 1 Datos'!$J$10*P27*Q27+'Optativa 1 Datos'!$J$11*R27*S27+'Optativa 1 Datos'!$J$12*T27*U27+'Optativa 1 Datos'!$J$13*V27*W27,2)</f>
        <v>0</v>
      </c>
      <c r="AM27" s="24">
        <f>ROUND('Optativa 1 Datos'!$J$4*D27+'Optativa 1 Datos'!$J$5*F27+'Optativa 1 Datos'!$J$6*H27+'Optativa 1 Datos'!$J$7*J27+'Optativa 1 Datos'!$J$8*L27+'Optativa 1 Datos'!$J$9*N27+'Optativa 1 Datos'!$J$10*P27+'Optativa 1 Datos'!$J$11*R27+'Optativa 1 Datos'!$J$12*T27+'Optativa 1 Datos'!$J$13*V27,2)</f>
        <v>0</v>
      </c>
      <c r="AN27" s="24">
        <f>ROUND('Optativa 1 Datos'!$K$4*D27*E27+'Optativa 1 Datos'!$K$5*F27*G27+'Optativa 1 Datos'!$K$6*H27*I27+'Optativa 1 Datos'!$K$7*J27*K27+'Optativa 1 Datos'!$K$8*L27*M27+'Optativa 1 Datos'!$K$9*N27*O27+'Optativa 1 Datos'!$K$10*P27*Q27+'Optativa 1 Datos'!$K$11*R27*S27+'Optativa 1 Datos'!$K$12*T27*U27+'Optativa 1 Datos'!$K$13*V27*W27,2)</f>
        <v>0</v>
      </c>
      <c r="AO27" s="24">
        <f>ROUND('Optativa 1 Datos'!$K$4*D27+'Optativa 1 Datos'!$K$5*F27+'Optativa 1 Datos'!$K$6*H27+'Optativa 1 Datos'!$K$7*J27+'Optativa 1 Datos'!$K$8*L27+'Optativa 1 Datos'!$K$9*N27+'Optativa 1 Datos'!$K$10*P27+'Optativa 1 Datos'!$K$11*R27+'Optativa 1 Datos'!$K$12*T27+'Optativa 1 Datos'!$K$13*V27,2)</f>
        <v>0</v>
      </c>
    </row>
    <row r="28" spans="1:41" x14ac:dyDescent="0.25">
      <c r="A28" s="2">
        <v>25</v>
      </c>
      <c r="B28" s="1" t="str">
        <f>IF(ISBLANK(PRINCIPAL!B28)," ",PRINCIPAL!B28)</f>
        <v xml:space="preserve"> </v>
      </c>
      <c r="C28" s="14">
        <f t="shared" si="1"/>
        <v>0</v>
      </c>
      <c r="D28" s="12">
        <f t="shared" si="2"/>
        <v>0</v>
      </c>
      <c r="E28" s="10"/>
      <c r="F28" s="12">
        <f t="shared" si="8"/>
        <v>0</v>
      </c>
      <c r="G28" s="10"/>
      <c r="H28" s="12">
        <f t="shared" si="9"/>
        <v>0</v>
      </c>
      <c r="I28" s="10"/>
      <c r="J28" s="12">
        <f t="shared" si="10"/>
        <v>0</v>
      </c>
      <c r="K28" s="10"/>
      <c r="L28" s="12">
        <f t="shared" si="11"/>
        <v>0</v>
      </c>
      <c r="M28" s="10"/>
      <c r="N28" s="12">
        <f t="shared" si="3"/>
        <v>0</v>
      </c>
      <c r="O28" s="10"/>
      <c r="P28" s="12">
        <f t="shared" si="4"/>
        <v>0</v>
      </c>
      <c r="Q28" s="10"/>
      <c r="R28" s="12">
        <f t="shared" si="5"/>
        <v>0</v>
      </c>
      <c r="S28" s="10"/>
      <c r="T28" s="12">
        <f t="shared" si="6"/>
        <v>0</v>
      </c>
      <c r="U28" s="10"/>
      <c r="V28" s="12">
        <f t="shared" si="7"/>
        <v>0</v>
      </c>
      <c r="W28" s="10"/>
      <c r="Z28" s="24">
        <f>ROUND('Optativa 1 Datos'!$D$4*D28*E28+'Optativa 1 Datos'!$D$5*F28*G28+'Optativa 1 Datos'!$D$6*H28*I28+'Optativa 1 Datos'!$D$7*J28*K28+'Optativa 1 Datos'!$D$8*L28*M28+'Optativa 1 Datos'!$D$9*N28*O28+'Optativa 1 Datos'!$D$10*P28*Q28+'Optativa 1 Datos'!$D$11*R28*S28+'Optativa 1 Datos'!$D$12*T28*U28+'Optativa 1 Datos'!$D$13*V28*W28,2)</f>
        <v>0</v>
      </c>
      <c r="AA28" s="24">
        <f>ROUND('Optativa 1 Datos'!$D$4*D28+'Optativa 1 Datos'!$D$5*F28+'Optativa 1 Datos'!$D$6*H28+'Optativa 1 Datos'!$D$7*J28+'Optativa 1 Datos'!$D$8*L28+'Optativa 1 Datos'!$D$9*N28+'Optativa 1 Datos'!$D$10*P28+'Optativa 1 Datos'!$D$11*R28+'Optativa 1 Datos'!$D$12*T28+'Optativa 1 Datos'!$D$13*V28,2)</f>
        <v>0</v>
      </c>
      <c r="AB28" s="24">
        <f>ROUND('Optativa 1 Datos'!$E$4*D28*E28+'Optativa 1 Datos'!$E$5*F28*G28+'Optativa 1 Datos'!$E$6*H28*I28+'Optativa 1 Datos'!$E$7*J28*K28+'Optativa 1 Datos'!$E$8*L28*M28+'Optativa 1 Datos'!$E$9*N28*O28+'Optativa 1 Datos'!$E$10*P28*Q28+'Optativa 1 Datos'!$E$11*R28*S28+'Optativa 1 Datos'!$E$12*T28*U28+'Optativa 1 Datos'!$E$13*V28*W28,2)</f>
        <v>0</v>
      </c>
      <c r="AC28" s="24">
        <f>ROUND('Optativa 1 Datos'!$E$4*D28+'Optativa 1 Datos'!$E$5*F28+'Optativa 1 Datos'!$E$6*H28+'Optativa 1 Datos'!$E$7*J28+'Optativa 1 Datos'!$E$8*L28+'Optativa 1 Datos'!$E$9*N28+'Optativa 1 Datos'!$E$10*P28+'Optativa 1 Datos'!$E$11*R28+'Optativa 1 Datos'!$E$12*T28+'Optativa 1 Datos'!$E$13*V28,2)</f>
        <v>0</v>
      </c>
      <c r="AD28" s="24">
        <f>ROUND('Optativa 1 Datos'!$F$4*D28*E28+'Optativa 1 Datos'!$F$5*F28*G28+'Optativa 1 Datos'!$F$6*H28*I28+'Optativa 1 Datos'!$F$7*J28*K28+'Optativa 1 Datos'!$F$8*L28*M28+'Optativa 1 Datos'!$F$9*N28*O28+'Optativa 1 Datos'!$F$10*P28*Q28+'Optativa 1 Datos'!$F$11*R28*S28+'Optativa 1 Datos'!$F$12*T28*U28+'Optativa 1 Datos'!$F$13*V28*W28,2)</f>
        <v>0</v>
      </c>
      <c r="AE28" s="24">
        <f>ROUND('Optativa 1 Datos'!$F$4*D28+'Optativa 1 Datos'!$F$5*F28+'Optativa 1 Datos'!$F$6*H28+'Optativa 1 Datos'!$F$7*J28+'Optativa 1 Datos'!$F$8*L28+'Optativa 1 Datos'!$F$9*N28+'Optativa 1 Datos'!$F$10*P28+'Optativa 1 Datos'!$F$11*R28+'Optativa 1 Datos'!$F$12*T28+'Optativa 1 Datos'!$F$13*V28,2)</f>
        <v>0</v>
      </c>
      <c r="AF28" s="24">
        <f>ROUND('Optativa 1 Datos'!$G$4*D28*E28+'Optativa 1 Datos'!$G$5*F28*G28+'Optativa 1 Datos'!$G$6*H28*I28+'Optativa 1 Datos'!$G$7*J28*K28+'Optativa 1 Datos'!$G$8*L28*M28+'Optativa 1 Datos'!$G$9*N28*O28+'Optativa 1 Datos'!$G$10*P28*Q28+'Optativa 1 Datos'!$G$11*R28*S28+'Optativa 1 Datos'!$G$12*T28*U28+'Optativa 1 Datos'!$G$13*V28*W28,2)</f>
        <v>0</v>
      </c>
      <c r="AG28" s="24">
        <f>ROUND('Optativa 1 Datos'!$G$4*D28+'Optativa 1 Datos'!$G$5*F28+'Optativa 1 Datos'!$G$6*H28+'Optativa 1 Datos'!$G$7*J28+'Optativa 1 Datos'!$G$8*L28+'Optativa 1 Datos'!$G$9*N28+'Optativa 1 Datos'!$G$10*P28+'Optativa 1 Datos'!$G$11*R28+'Optativa 1 Datos'!$G$12*T28+'Optativa 1 Datos'!$G$13*V28,2)</f>
        <v>0</v>
      </c>
      <c r="AH28" s="24">
        <f>ROUND('Optativa 1 Datos'!$H$4*D28*E28+'Optativa 1 Datos'!$H$5*F28*G28+'Optativa 1 Datos'!$H$6*H28*I28+'Optativa 1 Datos'!$H$7*J28*K28+'Optativa 1 Datos'!$H$8*L28*M28+'Optativa 1 Datos'!$H$9*N28*O28+'Optativa 1 Datos'!$H$10*P28*Q28+'Optativa 1 Datos'!$H$11*R28*S28+'Optativa 1 Datos'!$H$12*T28*U28+'Optativa 1 Datos'!$H$13*V28*W28,2)</f>
        <v>0</v>
      </c>
      <c r="AI28" s="24">
        <f>ROUND('Optativa 1 Datos'!$H$4*D28+'Optativa 1 Datos'!$H$5*F28+'Optativa 1 Datos'!$H$6*H28+'Optativa 1 Datos'!$H$7*J28+'Optativa 1 Datos'!$H$8*L28+'Optativa 1 Datos'!$H$9*N28+'Optativa 1 Datos'!$H$10*P28+'Optativa 1 Datos'!$H$11*R28+'Optativa 1 Datos'!$H$12*T28+'Optativa 1 Datos'!$H$13*V28,2)</f>
        <v>0</v>
      </c>
      <c r="AJ28" s="24">
        <f>ROUND('Optativa 1 Datos'!$I$4*D28*E28+'Optativa 1 Datos'!$I$5*F28*G28+'Optativa 1 Datos'!$I$6*H28*I28+'Optativa 1 Datos'!$I$7*J28*K28+'Optativa 1 Datos'!$I$8*L28*M28+'Optativa 1 Datos'!$I$9*N28*O28+'Optativa 1 Datos'!$I$10*P28*Q28+'Optativa 1 Datos'!$I$11*R28*S28+'Optativa 1 Datos'!$I$12*T28*U28+'Optativa 1 Datos'!$I$13*V28*W28,2)</f>
        <v>0</v>
      </c>
      <c r="AK28" s="24">
        <f>ROUND('Optativa 1 Datos'!$I$4*D28+'Optativa 1 Datos'!$I$5*F28+'Optativa 1 Datos'!$I$6*H28+'Optativa 1 Datos'!$I$7*J28+'Optativa 1 Datos'!$I$8*L28+'Optativa 1 Datos'!$I$9*N28+'Optativa 1 Datos'!$I$10*P28+'Optativa 1 Datos'!$I$11*R28+'Optativa 1 Datos'!$I$12*T28+'Optativa 1 Datos'!$I$13*V28,2)</f>
        <v>0</v>
      </c>
      <c r="AL28" s="24">
        <f>ROUND('Optativa 1 Datos'!$J$4*D28*E28+'Optativa 1 Datos'!$J$5*F28*G28+'Optativa 1 Datos'!$J$6*H28*I28+'Optativa 1 Datos'!$J$7*J28*K28+'Optativa 1 Datos'!$J$8*L28*M28+'Optativa 1 Datos'!$J$9*N28*O28+'Optativa 1 Datos'!$J$10*P28*Q28+'Optativa 1 Datos'!$J$11*R28*S28+'Optativa 1 Datos'!$J$12*T28*U28+'Optativa 1 Datos'!$J$13*V28*W28,2)</f>
        <v>0</v>
      </c>
      <c r="AM28" s="24">
        <f>ROUND('Optativa 1 Datos'!$J$4*D28+'Optativa 1 Datos'!$J$5*F28+'Optativa 1 Datos'!$J$6*H28+'Optativa 1 Datos'!$J$7*J28+'Optativa 1 Datos'!$J$8*L28+'Optativa 1 Datos'!$J$9*N28+'Optativa 1 Datos'!$J$10*P28+'Optativa 1 Datos'!$J$11*R28+'Optativa 1 Datos'!$J$12*T28+'Optativa 1 Datos'!$J$13*V28,2)</f>
        <v>0</v>
      </c>
      <c r="AN28" s="24">
        <f>ROUND('Optativa 1 Datos'!$K$4*D28*E28+'Optativa 1 Datos'!$K$5*F28*G28+'Optativa 1 Datos'!$K$6*H28*I28+'Optativa 1 Datos'!$K$7*J28*K28+'Optativa 1 Datos'!$K$8*L28*M28+'Optativa 1 Datos'!$K$9*N28*O28+'Optativa 1 Datos'!$K$10*P28*Q28+'Optativa 1 Datos'!$K$11*R28*S28+'Optativa 1 Datos'!$K$12*T28*U28+'Optativa 1 Datos'!$K$13*V28*W28,2)</f>
        <v>0</v>
      </c>
      <c r="AO28" s="24">
        <f>ROUND('Optativa 1 Datos'!$K$4*D28+'Optativa 1 Datos'!$K$5*F28+'Optativa 1 Datos'!$K$6*H28+'Optativa 1 Datos'!$K$7*J28+'Optativa 1 Datos'!$K$8*L28+'Optativa 1 Datos'!$K$9*N28+'Optativa 1 Datos'!$K$10*P28+'Optativa 1 Datos'!$K$11*R28+'Optativa 1 Datos'!$K$12*T28+'Optativa 1 Datos'!$K$13*V28,2)</f>
        <v>0</v>
      </c>
    </row>
    <row r="29" spans="1:41" x14ac:dyDescent="0.25">
      <c r="A29" s="2">
        <v>26</v>
      </c>
      <c r="B29" s="2" t="str">
        <f>IF(ISBLANK(PRINCIPAL!B29)," ",PRINCIPAL!B29)</f>
        <v xml:space="preserve"> </v>
      </c>
      <c r="C29" s="14">
        <f t="shared" si="1"/>
        <v>0</v>
      </c>
      <c r="D29" s="12">
        <f t="shared" si="2"/>
        <v>0</v>
      </c>
      <c r="E29" s="9"/>
      <c r="F29" s="12">
        <f t="shared" si="8"/>
        <v>0</v>
      </c>
      <c r="G29" s="9"/>
      <c r="H29" s="12">
        <f t="shared" si="9"/>
        <v>0</v>
      </c>
      <c r="I29" s="9"/>
      <c r="J29" s="12">
        <f t="shared" si="10"/>
        <v>0</v>
      </c>
      <c r="K29" s="9"/>
      <c r="L29" s="12">
        <f t="shared" si="11"/>
        <v>0</v>
      </c>
      <c r="M29" s="9"/>
      <c r="N29" s="12">
        <f t="shared" si="3"/>
        <v>0</v>
      </c>
      <c r="O29" s="9"/>
      <c r="P29" s="12">
        <f t="shared" si="4"/>
        <v>0</v>
      </c>
      <c r="Q29" s="9"/>
      <c r="R29" s="12">
        <f t="shared" si="5"/>
        <v>0</v>
      </c>
      <c r="S29" s="9"/>
      <c r="T29" s="12">
        <f t="shared" si="6"/>
        <v>0</v>
      </c>
      <c r="U29" s="9"/>
      <c r="V29" s="12">
        <f t="shared" si="7"/>
        <v>0</v>
      </c>
      <c r="W29" s="9"/>
      <c r="Z29" s="24">
        <f>ROUND('Optativa 1 Datos'!$D$4*D29*E29+'Optativa 1 Datos'!$D$5*F29*G29+'Optativa 1 Datos'!$D$6*H29*I29+'Optativa 1 Datos'!$D$7*J29*K29+'Optativa 1 Datos'!$D$8*L29*M29+'Optativa 1 Datos'!$D$9*N29*O29+'Optativa 1 Datos'!$D$10*P29*Q29+'Optativa 1 Datos'!$D$11*R29*S29+'Optativa 1 Datos'!$D$12*T29*U29+'Optativa 1 Datos'!$D$13*V29*W29,2)</f>
        <v>0</v>
      </c>
      <c r="AA29" s="24">
        <f>ROUND('Optativa 1 Datos'!$D$4*D29+'Optativa 1 Datos'!$D$5*F29+'Optativa 1 Datos'!$D$6*H29+'Optativa 1 Datos'!$D$7*J29+'Optativa 1 Datos'!$D$8*L29+'Optativa 1 Datos'!$D$9*N29+'Optativa 1 Datos'!$D$10*P29+'Optativa 1 Datos'!$D$11*R29+'Optativa 1 Datos'!$D$12*T29+'Optativa 1 Datos'!$D$13*V29,2)</f>
        <v>0</v>
      </c>
      <c r="AB29" s="24">
        <f>ROUND('Optativa 1 Datos'!$E$4*D29*E29+'Optativa 1 Datos'!$E$5*F29*G29+'Optativa 1 Datos'!$E$6*H29*I29+'Optativa 1 Datos'!$E$7*J29*K29+'Optativa 1 Datos'!$E$8*L29*M29+'Optativa 1 Datos'!$E$9*N29*O29+'Optativa 1 Datos'!$E$10*P29*Q29+'Optativa 1 Datos'!$E$11*R29*S29+'Optativa 1 Datos'!$E$12*T29*U29+'Optativa 1 Datos'!$E$13*V29*W29,2)</f>
        <v>0</v>
      </c>
      <c r="AC29" s="24">
        <f>ROUND('Optativa 1 Datos'!$E$4*D29+'Optativa 1 Datos'!$E$5*F29+'Optativa 1 Datos'!$E$6*H29+'Optativa 1 Datos'!$E$7*J29+'Optativa 1 Datos'!$E$8*L29+'Optativa 1 Datos'!$E$9*N29+'Optativa 1 Datos'!$E$10*P29+'Optativa 1 Datos'!$E$11*R29+'Optativa 1 Datos'!$E$12*T29+'Optativa 1 Datos'!$E$13*V29,2)</f>
        <v>0</v>
      </c>
      <c r="AD29" s="24">
        <f>ROUND('Optativa 1 Datos'!$F$4*D29*E29+'Optativa 1 Datos'!$F$5*F29*G29+'Optativa 1 Datos'!$F$6*H29*I29+'Optativa 1 Datos'!$F$7*J29*K29+'Optativa 1 Datos'!$F$8*L29*M29+'Optativa 1 Datos'!$F$9*N29*O29+'Optativa 1 Datos'!$F$10*P29*Q29+'Optativa 1 Datos'!$F$11*R29*S29+'Optativa 1 Datos'!$F$12*T29*U29+'Optativa 1 Datos'!$F$13*V29*W29,2)</f>
        <v>0</v>
      </c>
      <c r="AE29" s="24">
        <f>ROUND('Optativa 1 Datos'!$F$4*D29+'Optativa 1 Datos'!$F$5*F29+'Optativa 1 Datos'!$F$6*H29+'Optativa 1 Datos'!$F$7*J29+'Optativa 1 Datos'!$F$8*L29+'Optativa 1 Datos'!$F$9*N29+'Optativa 1 Datos'!$F$10*P29+'Optativa 1 Datos'!$F$11*R29+'Optativa 1 Datos'!$F$12*T29+'Optativa 1 Datos'!$F$13*V29,2)</f>
        <v>0</v>
      </c>
      <c r="AF29" s="24">
        <f>ROUND('Optativa 1 Datos'!$G$4*D29*E29+'Optativa 1 Datos'!$G$5*F29*G29+'Optativa 1 Datos'!$G$6*H29*I29+'Optativa 1 Datos'!$G$7*J29*K29+'Optativa 1 Datos'!$G$8*L29*M29+'Optativa 1 Datos'!$G$9*N29*O29+'Optativa 1 Datos'!$G$10*P29*Q29+'Optativa 1 Datos'!$G$11*R29*S29+'Optativa 1 Datos'!$G$12*T29*U29+'Optativa 1 Datos'!$G$13*V29*W29,2)</f>
        <v>0</v>
      </c>
      <c r="AG29" s="24">
        <f>ROUND('Optativa 1 Datos'!$G$4*D29+'Optativa 1 Datos'!$G$5*F29+'Optativa 1 Datos'!$G$6*H29+'Optativa 1 Datos'!$G$7*J29+'Optativa 1 Datos'!$G$8*L29+'Optativa 1 Datos'!$G$9*N29+'Optativa 1 Datos'!$G$10*P29+'Optativa 1 Datos'!$G$11*R29+'Optativa 1 Datos'!$G$12*T29+'Optativa 1 Datos'!$G$13*V29,2)</f>
        <v>0</v>
      </c>
      <c r="AH29" s="24">
        <f>ROUND('Optativa 1 Datos'!$H$4*D29*E29+'Optativa 1 Datos'!$H$5*F29*G29+'Optativa 1 Datos'!$H$6*H29*I29+'Optativa 1 Datos'!$H$7*J29*K29+'Optativa 1 Datos'!$H$8*L29*M29+'Optativa 1 Datos'!$H$9*N29*O29+'Optativa 1 Datos'!$H$10*P29*Q29+'Optativa 1 Datos'!$H$11*R29*S29+'Optativa 1 Datos'!$H$12*T29*U29+'Optativa 1 Datos'!$H$13*V29*W29,2)</f>
        <v>0</v>
      </c>
      <c r="AI29" s="24">
        <f>ROUND('Optativa 1 Datos'!$H$4*D29+'Optativa 1 Datos'!$H$5*F29+'Optativa 1 Datos'!$H$6*H29+'Optativa 1 Datos'!$H$7*J29+'Optativa 1 Datos'!$H$8*L29+'Optativa 1 Datos'!$H$9*N29+'Optativa 1 Datos'!$H$10*P29+'Optativa 1 Datos'!$H$11*R29+'Optativa 1 Datos'!$H$12*T29+'Optativa 1 Datos'!$H$13*V29,2)</f>
        <v>0</v>
      </c>
      <c r="AJ29" s="24">
        <f>ROUND('Optativa 1 Datos'!$I$4*D29*E29+'Optativa 1 Datos'!$I$5*F29*G29+'Optativa 1 Datos'!$I$6*H29*I29+'Optativa 1 Datos'!$I$7*J29*K29+'Optativa 1 Datos'!$I$8*L29*M29+'Optativa 1 Datos'!$I$9*N29*O29+'Optativa 1 Datos'!$I$10*P29*Q29+'Optativa 1 Datos'!$I$11*R29*S29+'Optativa 1 Datos'!$I$12*T29*U29+'Optativa 1 Datos'!$I$13*V29*W29,2)</f>
        <v>0</v>
      </c>
      <c r="AK29" s="24">
        <f>ROUND('Optativa 1 Datos'!$I$4*D29+'Optativa 1 Datos'!$I$5*F29+'Optativa 1 Datos'!$I$6*H29+'Optativa 1 Datos'!$I$7*J29+'Optativa 1 Datos'!$I$8*L29+'Optativa 1 Datos'!$I$9*N29+'Optativa 1 Datos'!$I$10*P29+'Optativa 1 Datos'!$I$11*R29+'Optativa 1 Datos'!$I$12*T29+'Optativa 1 Datos'!$I$13*V29,2)</f>
        <v>0</v>
      </c>
      <c r="AL29" s="24">
        <f>ROUND('Optativa 1 Datos'!$J$4*D29*E29+'Optativa 1 Datos'!$J$5*F29*G29+'Optativa 1 Datos'!$J$6*H29*I29+'Optativa 1 Datos'!$J$7*J29*K29+'Optativa 1 Datos'!$J$8*L29*M29+'Optativa 1 Datos'!$J$9*N29*O29+'Optativa 1 Datos'!$J$10*P29*Q29+'Optativa 1 Datos'!$J$11*R29*S29+'Optativa 1 Datos'!$J$12*T29*U29+'Optativa 1 Datos'!$J$13*V29*W29,2)</f>
        <v>0</v>
      </c>
      <c r="AM29" s="24">
        <f>ROUND('Optativa 1 Datos'!$J$4*D29+'Optativa 1 Datos'!$J$5*F29+'Optativa 1 Datos'!$J$6*H29+'Optativa 1 Datos'!$J$7*J29+'Optativa 1 Datos'!$J$8*L29+'Optativa 1 Datos'!$J$9*N29+'Optativa 1 Datos'!$J$10*P29+'Optativa 1 Datos'!$J$11*R29+'Optativa 1 Datos'!$J$12*T29+'Optativa 1 Datos'!$J$13*V29,2)</f>
        <v>0</v>
      </c>
      <c r="AN29" s="24">
        <f>ROUND('Optativa 1 Datos'!$K$4*D29*E29+'Optativa 1 Datos'!$K$5*F29*G29+'Optativa 1 Datos'!$K$6*H29*I29+'Optativa 1 Datos'!$K$7*J29*K29+'Optativa 1 Datos'!$K$8*L29*M29+'Optativa 1 Datos'!$K$9*N29*O29+'Optativa 1 Datos'!$K$10*P29*Q29+'Optativa 1 Datos'!$K$11*R29*S29+'Optativa 1 Datos'!$K$12*T29*U29+'Optativa 1 Datos'!$K$13*V29*W29,2)</f>
        <v>0</v>
      </c>
      <c r="AO29" s="24">
        <f>ROUND('Optativa 1 Datos'!$K$4*D29+'Optativa 1 Datos'!$K$5*F29+'Optativa 1 Datos'!$K$6*H29+'Optativa 1 Datos'!$K$7*J29+'Optativa 1 Datos'!$K$8*L29+'Optativa 1 Datos'!$K$9*N29+'Optativa 1 Datos'!$K$10*P29+'Optativa 1 Datos'!$K$11*R29+'Optativa 1 Datos'!$K$12*T29+'Optativa 1 Datos'!$K$13*V29,2)</f>
        <v>0</v>
      </c>
    </row>
    <row r="30" spans="1:41" x14ac:dyDescent="0.25">
      <c r="A30" s="2">
        <v>27</v>
      </c>
      <c r="B30" s="1" t="str">
        <f>IF(ISBLANK(PRINCIPAL!B30)," ",PRINCIPAL!B30)</f>
        <v xml:space="preserve"> </v>
      </c>
      <c r="C30" s="14">
        <f t="shared" si="1"/>
        <v>0</v>
      </c>
      <c r="D30" s="12">
        <f t="shared" si="2"/>
        <v>0</v>
      </c>
      <c r="E30" s="10"/>
      <c r="F30" s="12">
        <f t="shared" si="8"/>
        <v>0</v>
      </c>
      <c r="G30" s="10"/>
      <c r="H30" s="12">
        <f t="shared" si="9"/>
        <v>0</v>
      </c>
      <c r="I30" s="10"/>
      <c r="J30" s="12">
        <f t="shared" si="10"/>
        <v>0</v>
      </c>
      <c r="K30" s="10"/>
      <c r="L30" s="12">
        <f t="shared" si="11"/>
        <v>0</v>
      </c>
      <c r="M30" s="10"/>
      <c r="N30" s="12">
        <f t="shared" si="3"/>
        <v>0</v>
      </c>
      <c r="O30" s="10"/>
      <c r="P30" s="12">
        <f t="shared" si="4"/>
        <v>0</v>
      </c>
      <c r="Q30" s="10"/>
      <c r="R30" s="12">
        <f t="shared" si="5"/>
        <v>0</v>
      </c>
      <c r="S30" s="10"/>
      <c r="T30" s="12">
        <f t="shared" si="6"/>
        <v>0</v>
      </c>
      <c r="U30" s="10"/>
      <c r="V30" s="12">
        <f t="shared" si="7"/>
        <v>0</v>
      </c>
      <c r="W30" s="10"/>
      <c r="Z30" s="24">
        <f>ROUND('Optativa 1 Datos'!$D$4*D30*E30+'Optativa 1 Datos'!$D$5*F30*G30+'Optativa 1 Datos'!$D$6*H30*I30+'Optativa 1 Datos'!$D$7*J30*K30+'Optativa 1 Datos'!$D$8*L30*M30+'Optativa 1 Datos'!$D$9*N30*O30+'Optativa 1 Datos'!$D$10*P30*Q30+'Optativa 1 Datos'!$D$11*R30*S30+'Optativa 1 Datos'!$D$12*T30*U30+'Optativa 1 Datos'!$D$13*V30*W30,2)</f>
        <v>0</v>
      </c>
      <c r="AA30" s="24">
        <f>ROUND('Optativa 1 Datos'!$D$4*D30+'Optativa 1 Datos'!$D$5*F30+'Optativa 1 Datos'!$D$6*H30+'Optativa 1 Datos'!$D$7*J30+'Optativa 1 Datos'!$D$8*L30+'Optativa 1 Datos'!$D$9*N30+'Optativa 1 Datos'!$D$10*P30+'Optativa 1 Datos'!$D$11*R30+'Optativa 1 Datos'!$D$12*T30+'Optativa 1 Datos'!$D$13*V30,2)</f>
        <v>0</v>
      </c>
      <c r="AB30" s="24">
        <f>ROUND('Optativa 1 Datos'!$E$4*D30*E30+'Optativa 1 Datos'!$E$5*F30*G30+'Optativa 1 Datos'!$E$6*H30*I30+'Optativa 1 Datos'!$E$7*J30*K30+'Optativa 1 Datos'!$E$8*L30*M30+'Optativa 1 Datos'!$E$9*N30*O30+'Optativa 1 Datos'!$E$10*P30*Q30+'Optativa 1 Datos'!$E$11*R30*S30+'Optativa 1 Datos'!$E$12*T30*U30+'Optativa 1 Datos'!$E$13*V30*W30,2)</f>
        <v>0</v>
      </c>
      <c r="AC30" s="24">
        <f>ROUND('Optativa 1 Datos'!$E$4*D30+'Optativa 1 Datos'!$E$5*F30+'Optativa 1 Datos'!$E$6*H30+'Optativa 1 Datos'!$E$7*J30+'Optativa 1 Datos'!$E$8*L30+'Optativa 1 Datos'!$E$9*N30+'Optativa 1 Datos'!$E$10*P30+'Optativa 1 Datos'!$E$11*R30+'Optativa 1 Datos'!$E$12*T30+'Optativa 1 Datos'!$E$13*V30,2)</f>
        <v>0</v>
      </c>
      <c r="AD30" s="24">
        <f>ROUND('Optativa 1 Datos'!$F$4*D30*E30+'Optativa 1 Datos'!$F$5*F30*G30+'Optativa 1 Datos'!$F$6*H30*I30+'Optativa 1 Datos'!$F$7*J30*K30+'Optativa 1 Datos'!$F$8*L30*M30+'Optativa 1 Datos'!$F$9*N30*O30+'Optativa 1 Datos'!$F$10*P30*Q30+'Optativa 1 Datos'!$F$11*R30*S30+'Optativa 1 Datos'!$F$12*T30*U30+'Optativa 1 Datos'!$F$13*V30*W30,2)</f>
        <v>0</v>
      </c>
      <c r="AE30" s="24">
        <f>ROUND('Optativa 1 Datos'!$F$4*D30+'Optativa 1 Datos'!$F$5*F30+'Optativa 1 Datos'!$F$6*H30+'Optativa 1 Datos'!$F$7*J30+'Optativa 1 Datos'!$F$8*L30+'Optativa 1 Datos'!$F$9*N30+'Optativa 1 Datos'!$F$10*P30+'Optativa 1 Datos'!$F$11*R30+'Optativa 1 Datos'!$F$12*T30+'Optativa 1 Datos'!$F$13*V30,2)</f>
        <v>0</v>
      </c>
      <c r="AF30" s="24">
        <f>ROUND('Optativa 1 Datos'!$G$4*D30*E30+'Optativa 1 Datos'!$G$5*F30*G30+'Optativa 1 Datos'!$G$6*H30*I30+'Optativa 1 Datos'!$G$7*J30*K30+'Optativa 1 Datos'!$G$8*L30*M30+'Optativa 1 Datos'!$G$9*N30*O30+'Optativa 1 Datos'!$G$10*P30*Q30+'Optativa 1 Datos'!$G$11*R30*S30+'Optativa 1 Datos'!$G$12*T30*U30+'Optativa 1 Datos'!$G$13*V30*W30,2)</f>
        <v>0</v>
      </c>
      <c r="AG30" s="24">
        <f>ROUND('Optativa 1 Datos'!$G$4*D30+'Optativa 1 Datos'!$G$5*F30+'Optativa 1 Datos'!$G$6*H30+'Optativa 1 Datos'!$G$7*J30+'Optativa 1 Datos'!$G$8*L30+'Optativa 1 Datos'!$G$9*N30+'Optativa 1 Datos'!$G$10*P30+'Optativa 1 Datos'!$G$11*R30+'Optativa 1 Datos'!$G$12*T30+'Optativa 1 Datos'!$G$13*V30,2)</f>
        <v>0</v>
      </c>
      <c r="AH30" s="24">
        <f>ROUND('Optativa 1 Datos'!$H$4*D30*E30+'Optativa 1 Datos'!$H$5*F30*G30+'Optativa 1 Datos'!$H$6*H30*I30+'Optativa 1 Datos'!$H$7*J30*K30+'Optativa 1 Datos'!$H$8*L30*M30+'Optativa 1 Datos'!$H$9*N30*O30+'Optativa 1 Datos'!$H$10*P30*Q30+'Optativa 1 Datos'!$H$11*R30*S30+'Optativa 1 Datos'!$H$12*T30*U30+'Optativa 1 Datos'!$H$13*V30*W30,2)</f>
        <v>0</v>
      </c>
      <c r="AI30" s="24">
        <f>ROUND('Optativa 1 Datos'!$H$4*D30+'Optativa 1 Datos'!$H$5*F30+'Optativa 1 Datos'!$H$6*H30+'Optativa 1 Datos'!$H$7*J30+'Optativa 1 Datos'!$H$8*L30+'Optativa 1 Datos'!$H$9*N30+'Optativa 1 Datos'!$H$10*P30+'Optativa 1 Datos'!$H$11*R30+'Optativa 1 Datos'!$H$12*T30+'Optativa 1 Datos'!$H$13*V30,2)</f>
        <v>0</v>
      </c>
      <c r="AJ30" s="24">
        <f>ROUND('Optativa 1 Datos'!$I$4*D30*E30+'Optativa 1 Datos'!$I$5*F30*G30+'Optativa 1 Datos'!$I$6*H30*I30+'Optativa 1 Datos'!$I$7*J30*K30+'Optativa 1 Datos'!$I$8*L30*M30+'Optativa 1 Datos'!$I$9*N30*O30+'Optativa 1 Datos'!$I$10*P30*Q30+'Optativa 1 Datos'!$I$11*R30*S30+'Optativa 1 Datos'!$I$12*T30*U30+'Optativa 1 Datos'!$I$13*V30*W30,2)</f>
        <v>0</v>
      </c>
      <c r="AK30" s="24">
        <f>ROUND('Optativa 1 Datos'!$I$4*D30+'Optativa 1 Datos'!$I$5*F30+'Optativa 1 Datos'!$I$6*H30+'Optativa 1 Datos'!$I$7*J30+'Optativa 1 Datos'!$I$8*L30+'Optativa 1 Datos'!$I$9*N30+'Optativa 1 Datos'!$I$10*P30+'Optativa 1 Datos'!$I$11*R30+'Optativa 1 Datos'!$I$12*T30+'Optativa 1 Datos'!$I$13*V30,2)</f>
        <v>0</v>
      </c>
      <c r="AL30" s="24">
        <f>ROUND('Optativa 1 Datos'!$J$4*D30*E30+'Optativa 1 Datos'!$J$5*F30*G30+'Optativa 1 Datos'!$J$6*H30*I30+'Optativa 1 Datos'!$J$7*J30*K30+'Optativa 1 Datos'!$J$8*L30*M30+'Optativa 1 Datos'!$J$9*N30*O30+'Optativa 1 Datos'!$J$10*P30*Q30+'Optativa 1 Datos'!$J$11*R30*S30+'Optativa 1 Datos'!$J$12*T30*U30+'Optativa 1 Datos'!$J$13*V30*W30,2)</f>
        <v>0</v>
      </c>
      <c r="AM30" s="24">
        <f>ROUND('Optativa 1 Datos'!$J$4*D30+'Optativa 1 Datos'!$J$5*F30+'Optativa 1 Datos'!$J$6*H30+'Optativa 1 Datos'!$J$7*J30+'Optativa 1 Datos'!$J$8*L30+'Optativa 1 Datos'!$J$9*N30+'Optativa 1 Datos'!$J$10*P30+'Optativa 1 Datos'!$J$11*R30+'Optativa 1 Datos'!$J$12*T30+'Optativa 1 Datos'!$J$13*V30,2)</f>
        <v>0</v>
      </c>
      <c r="AN30" s="24">
        <f>ROUND('Optativa 1 Datos'!$K$4*D30*E30+'Optativa 1 Datos'!$K$5*F30*G30+'Optativa 1 Datos'!$K$6*H30*I30+'Optativa 1 Datos'!$K$7*J30*K30+'Optativa 1 Datos'!$K$8*L30*M30+'Optativa 1 Datos'!$K$9*N30*O30+'Optativa 1 Datos'!$K$10*P30*Q30+'Optativa 1 Datos'!$K$11*R30*S30+'Optativa 1 Datos'!$K$12*T30*U30+'Optativa 1 Datos'!$K$13*V30*W30,2)</f>
        <v>0</v>
      </c>
      <c r="AO30" s="24">
        <f>ROUND('Optativa 1 Datos'!$K$4*D30+'Optativa 1 Datos'!$K$5*F30+'Optativa 1 Datos'!$K$6*H30+'Optativa 1 Datos'!$K$7*J30+'Optativa 1 Datos'!$K$8*L30+'Optativa 1 Datos'!$K$9*N30+'Optativa 1 Datos'!$K$10*P30+'Optativa 1 Datos'!$K$11*R30+'Optativa 1 Datos'!$K$12*T30+'Optativa 1 Datos'!$K$13*V30,2)</f>
        <v>0</v>
      </c>
    </row>
    <row r="31" spans="1:41" x14ac:dyDescent="0.25">
      <c r="A31" s="2">
        <v>28</v>
      </c>
      <c r="B31" s="2" t="str">
        <f>IF(ISBLANK(PRINCIPAL!B31)," ",PRINCIPAL!B31)</f>
        <v xml:space="preserve"> </v>
      </c>
      <c r="C31" s="14">
        <f t="shared" si="1"/>
        <v>0</v>
      </c>
      <c r="D31" s="12">
        <f t="shared" si="2"/>
        <v>0</v>
      </c>
      <c r="E31" s="9"/>
      <c r="F31" s="12">
        <f t="shared" si="8"/>
        <v>0</v>
      </c>
      <c r="G31" s="9"/>
      <c r="H31" s="12">
        <f t="shared" si="9"/>
        <v>0</v>
      </c>
      <c r="I31" s="9"/>
      <c r="J31" s="12">
        <f t="shared" si="10"/>
        <v>0</v>
      </c>
      <c r="K31" s="9"/>
      <c r="L31" s="12">
        <f t="shared" si="11"/>
        <v>0</v>
      </c>
      <c r="M31" s="9"/>
      <c r="N31" s="12">
        <f t="shared" si="3"/>
        <v>0</v>
      </c>
      <c r="O31" s="9"/>
      <c r="P31" s="12">
        <f t="shared" si="4"/>
        <v>0</v>
      </c>
      <c r="Q31" s="9"/>
      <c r="R31" s="12">
        <f t="shared" si="5"/>
        <v>0</v>
      </c>
      <c r="S31" s="9"/>
      <c r="T31" s="12">
        <f t="shared" si="6"/>
        <v>0</v>
      </c>
      <c r="U31" s="9"/>
      <c r="V31" s="12">
        <f t="shared" si="7"/>
        <v>0</v>
      </c>
      <c r="W31" s="9"/>
      <c r="Z31" s="24">
        <f>ROUND('Optativa 1 Datos'!$D$4*D31*E31+'Optativa 1 Datos'!$D$5*F31*G31+'Optativa 1 Datos'!$D$6*H31*I31+'Optativa 1 Datos'!$D$7*J31*K31+'Optativa 1 Datos'!$D$8*L31*M31+'Optativa 1 Datos'!$D$9*N31*O31+'Optativa 1 Datos'!$D$10*P31*Q31+'Optativa 1 Datos'!$D$11*R31*S31+'Optativa 1 Datos'!$D$12*T31*U31+'Optativa 1 Datos'!$D$13*V31*W31,2)</f>
        <v>0</v>
      </c>
      <c r="AA31" s="24">
        <f>ROUND('Optativa 1 Datos'!$D$4*D31+'Optativa 1 Datos'!$D$5*F31+'Optativa 1 Datos'!$D$6*H31+'Optativa 1 Datos'!$D$7*J31+'Optativa 1 Datos'!$D$8*L31+'Optativa 1 Datos'!$D$9*N31+'Optativa 1 Datos'!$D$10*P31+'Optativa 1 Datos'!$D$11*R31+'Optativa 1 Datos'!$D$12*T31+'Optativa 1 Datos'!$D$13*V31,2)</f>
        <v>0</v>
      </c>
      <c r="AB31" s="24">
        <f>ROUND('Optativa 1 Datos'!$E$4*D31*E31+'Optativa 1 Datos'!$E$5*F31*G31+'Optativa 1 Datos'!$E$6*H31*I31+'Optativa 1 Datos'!$E$7*J31*K31+'Optativa 1 Datos'!$E$8*L31*M31+'Optativa 1 Datos'!$E$9*N31*O31+'Optativa 1 Datos'!$E$10*P31*Q31+'Optativa 1 Datos'!$E$11*R31*S31+'Optativa 1 Datos'!$E$12*T31*U31+'Optativa 1 Datos'!$E$13*V31*W31,2)</f>
        <v>0</v>
      </c>
      <c r="AC31" s="24">
        <f>ROUND('Optativa 1 Datos'!$E$4*D31+'Optativa 1 Datos'!$E$5*F31+'Optativa 1 Datos'!$E$6*H31+'Optativa 1 Datos'!$E$7*J31+'Optativa 1 Datos'!$E$8*L31+'Optativa 1 Datos'!$E$9*N31+'Optativa 1 Datos'!$E$10*P31+'Optativa 1 Datos'!$E$11*R31+'Optativa 1 Datos'!$E$12*T31+'Optativa 1 Datos'!$E$13*V31,2)</f>
        <v>0</v>
      </c>
      <c r="AD31" s="24">
        <f>ROUND('Optativa 1 Datos'!$F$4*D31*E31+'Optativa 1 Datos'!$F$5*F31*G31+'Optativa 1 Datos'!$F$6*H31*I31+'Optativa 1 Datos'!$F$7*J31*K31+'Optativa 1 Datos'!$F$8*L31*M31+'Optativa 1 Datos'!$F$9*N31*O31+'Optativa 1 Datos'!$F$10*P31*Q31+'Optativa 1 Datos'!$F$11*R31*S31+'Optativa 1 Datos'!$F$12*T31*U31+'Optativa 1 Datos'!$F$13*V31*W31,2)</f>
        <v>0</v>
      </c>
      <c r="AE31" s="24">
        <f>ROUND('Optativa 1 Datos'!$F$4*D31+'Optativa 1 Datos'!$F$5*F31+'Optativa 1 Datos'!$F$6*H31+'Optativa 1 Datos'!$F$7*J31+'Optativa 1 Datos'!$F$8*L31+'Optativa 1 Datos'!$F$9*N31+'Optativa 1 Datos'!$F$10*P31+'Optativa 1 Datos'!$F$11*R31+'Optativa 1 Datos'!$F$12*T31+'Optativa 1 Datos'!$F$13*V31,2)</f>
        <v>0</v>
      </c>
      <c r="AF31" s="24">
        <f>ROUND('Optativa 1 Datos'!$G$4*D31*E31+'Optativa 1 Datos'!$G$5*F31*G31+'Optativa 1 Datos'!$G$6*H31*I31+'Optativa 1 Datos'!$G$7*J31*K31+'Optativa 1 Datos'!$G$8*L31*M31+'Optativa 1 Datos'!$G$9*N31*O31+'Optativa 1 Datos'!$G$10*P31*Q31+'Optativa 1 Datos'!$G$11*R31*S31+'Optativa 1 Datos'!$G$12*T31*U31+'Optativa 1 Datos'!$G$13*V31*W31,2)</f>
        <v>0</v>
      </c>
      <c r="AG31" s="24">
        <f>ROUND('Optativa 1 Datos'!$G$4*D31+'Optativa 1 Datos'!$G$5*F31+'Optativa 1 Datos'!$G$6*H31+'Optativa 1 Datos'!$G$7*J31+'Optativa 1 Datos'!$G$8*L31+'Optativa 1 Datos'!$G$9*N31+'Optativa 1 Datos'!$G$10*P31+'Optativa 1 Datos'!$G$11*R31+'Optativa 1 Datos'!$G$12*T31+'Optativa 1 Datos'!$G$13*V31,2)</f>
        <v>0</v>
      </c>
      <c r="AH31" s="24">
        <f>ROUND('Optativa 1 Datos'!$H$4*D31*E31+'Optativa 1 Datos'!$H$5*F31*G31+'Optativa 1 Datos'!$H$6*H31*I31+'Optativa 1 Datos'!$H$7*J31*K31+'Optativa 1 Datos'!$H$8*L31*M31+'Optativa 1 Datos'!$H$9*N31*O31+'Optativa 1 Datos'!$H$10*P31*Q31+'Optativa 1 Datos'!$H$11*R31*S31+'Optativa 1 Datos'!$H$12*T31*U31+'Optativa 1 Datos'!$H$13*V31*W31,2)</f>
        <v>0</v>
      </c>
      <c r="AI31" s="24">
        <f>ROUND('Optativa 1 Datos'!$H$4*D31+'Optativa 1 Datos'!$H$5*F31+'Optativa 1 Datos'!$H$6*H31+'Optativa 1 Datos'!$H$7*J31+'Optativa 1 Datos'!$H$8*L31+'Optativa 1 Datos'!$H$9*N31+'Optativa 1 Datos'!$H$10*P31+'Optativa 1 Datos'!$H$11*R31+'Optativa 1 Datos'!$H$12*T31+'Optativa 1 Datos'!$H$13*V31,2)</f>
        <v>0</v>
      </c>
      <c r="AJ31" s="24">
        <f>ROUND('Optativa 1 Datos'!$I$4*D31*E31+'Optativa 1 Datos'!$I$5*F31*G31+'Optativa 1 Datos'!$I$6*H31*I31+'Optativa 1 Datos'!$I$7*J31*K31+'Optativa 1 Datos'!$I$8*L31*M31+'Optativa 1 Datos'!$I$9*N31*O31+'Optativa 1 Datos'!$I$10*P31*Q31+'Optativa 1 Datos'!$I$11*R31*S31+'Optativa 1 Datos'!$I$12*T31*U31+'Optativa 1 Datos'!$I$13*V31*W31,2)</f>
        <v>0</v>
      </c>
      <c r="AK31" s="24">
        <f>ROUND('Optativa 1 Datos'!$I$4*D31+'Optativa 1 Datos'!$I$5*F31+'Optativa 1 Datos'!$I$6*H31+'Optativa 1 Datos'!$I$7*J31+'Optativa 1 Datos'!$I$8*L31+'Optativa 1 Datos'!$I$9*N31+'Optativa 1 Datos'!$I$10*P31+'Optativa 1 Datos'!$I$11*R31+'Optativa 1 Datos'!$I$12*T31+'Optativa 1 Datos'!$I$13*V31,2)</f>
        <v>0</v>
      </c>
      <c r="AL31" s="24">
        <f>ROUND('Optativa 1 Datos'!$J$4*D31*E31+'Optativa 1 Datos'!$J$5*F31*G31+'Optativa 1 Datos'!$J$6*H31*I31+'Optativa 1 Datos'!$J$7*J31*K31+'Optativa 1 Datos'!$J$8*L31*M31+'Optativa 1 Datos'!$J$9*N31*O31+'Optativa 1 Datos'!$J$10*P31*Q31+'Optativa 1 Datos'!$J$11*R31*S31+'Optativa 1 Datos'!$J$12*T31*U31+'Optativa 1 Datos'!$J$13*V31*W31,2)</f>
        <v>0</v>
      </c>
      <c r="AM31" s="24">
        <f>ROUND('Optativa 1 Datos'!$J$4*D31+'Optativa 1 Datos'!$J$5*F31+'Optativa 1 Datos'!$J$6*H31+'Optativa 1 Datos'!$J$7*J31+'Optativa 1 Datos'!$J$8*L31+'Optativa 1 Datos'!$J$9*N31+'Optativa 1 Datos'!$J$10*P31+'Optativa 1 Datos'!$J$11*R31+'Optativa 1 Datos'!$J$12*T31+'Optativa 1 Datos'!$J$13*V31,2)</f>
        <v>0</v>
      </c>
      <c r="AN31" s="24">
        <f>ROUND('Optativa 1 Datos'!$K$4*D31*E31+'Optativa 1 Datos'!$K$5*F31*G31+'Optativa 1 Datos'!$K$6*H31*I31+'Optativa 1 Datos'!$K$7*J31*K31+'Optativa 1 Datos'!$K$8*L31*M31+'Optativa 1 Datos'!$K$9*N31*O31+'Optativa 1 Datos'!$K$10*P31*Q31+'Optativa 1 Datos'!$K$11*R31*S31+'Optativa 1 Datos'!$K$12*T31*U31+'Optativa 1 Datos'!$K$13*V31*W31,2)</f>
        <v>0</v>
      </c>
      <c r="AO31" s="24">
        <f>ROUND('Optativa 1 Datos'!$K$4*D31+'Optativa 1 Datos'!$K$5*F31+'Optativa 1 Datos'!$K$6*H31+'Optativa 1 Datos'!$K$7*J31+'Optativa 1 Datos'!$K$8*L31+'Optativa 1 Datos'!$K$9*N31+'Optativa 1 Datos'!$K$10*P31+'Optativa 1 Datos'!$K$11*R31+'Optativa 1 Datos'!$K$12*T31+'Optativa 1 Datos'!$K$13*V31,2)</f>
        <v>0</v>
      </c>
    </row>
    <row r="32" spans="1:41" x14ac:dyDescent="0.25">
      <c r="A32" s="2">
        <v>29</v>
      </c>
      <c r="B32" s="1" t="str">
        <f>IF(ISBLANK(PRINCIPAL!B32)," ",PRINCIPAL!B32)</f>
        <v xml:space="preserve"> </v>
      </c>
      <c r="C32" s="14">
        <f t="shared" si="1"/>
        <v>0</v>
      </c>
      <c r="D32" s="12">
        <f t="shared" si="2"/>
        <v>0</v>
      </c>
      <c r="E32" s="10"/>
      <c r="F32" s="12">
        <f t="shared" si="8"/>
        <v>0</v>
      </c>
      <c r="G32" s="10"/>
      <c r="H32" s="12">
        <f t="shared" si="9"/>
        <v>0</v>
      </c>
      <c r="I32" s="10"/>
      <c r="J32" s="12">
        <f t="shared" si="10"/>
        <v>0</v>
      </c>
      <c r="K32" s="10"/>
      <c r="L32" s="12">
        <f t="shared" si="11"/>
        <v>0</v>
      </c>
      <c r="M32" s="10"/>
      <c r="N32" s="12">
        <f t="shared" si="3"/>
        <v>0</v>
      </c>
      <c r="O32" s="10"/>
      <c r="P32" s="12">
        <f t="shared" si="4"/>
        <v>0</v>
      </c>
      <c r="Q32" s="10"/>
      <c r="R32" s="12">
        <f t="shared" si="5"/>
        <v>0</v>
      </c>
      <c r="S32" s="10"/>
      <c r="T32" s="12">
        <f t="shared" si="6"/>
        <v>0</v>
      </c>
      <c r="U32" s="10"/>
      <c r="V32" s="12">
        <f t="shared" si="7"/>
        <v>0</v>
      </c>
      <c r="W32" s="10"/>
      <c r="Z32" s="24">
        <f>ROUND('Optativa 1 Datos'!$D$4*D32*E32+'Optativa 1 Datos'!$D$5*F32*G32+'Optativa 1 Datos'!$D$6*H32*I32+'Optativa 1 Datos'!$D$7*J32*K32+'Optativa 1 Datos'!$D$8*L32*M32+'Optativa 1 Datos'!$D$9*N32*O32+'Optativa 1 Datos'!$D$10*P32*Q32+'Optativa 1 Datos'!$D$11*R32*S32+'Optativa 1 Datos'!$D$12*T32*U32+'Optativa 1 Datos'!$D$13*V32*W32,2)</f>
        <v>0</v>
      </c>
      <c r="AA32" s="24">
        <f>ROUND('Optativa 1 Datos'!$D$4*D32+'Optativa 1 Datos'!$D$5*F32+'Optativa 1 Datos'!$D$6*H32+'Optativa 1 Datos'!$D$7*J32+'Optativa 1 Datos'!$D$8*L32+'Optativa 1 Datos'!$D$9*N32+'Optativa 1 Datos'!$D$10*P32+'Optativa 1 Datos'!$D$11*R32+'Optativa 1 Datos'!$D$12*T32+'Optativa 1 Datos'!$D$13*V32,2)</f>
        <v>0</v>
      </c>
      <c r="AB32" s="24">
        <f>ROUND('Optativa 1 Datos'!$E$4*D32*E32+'Optativa 1 Datos'!$E$5*F32*G32+'Optativa 1 Datos'!$E$6*H32*I32+'Optativa 1 Datos'!$E$7*J32*K32+'Optativa 1 Datos'!$E$8*L32*M32+'Optativa 1 Datos'!$E$9*N32*O32+'Optativa 1 Datos'!$E$10*P32*Q32+'Optativa 1 Datos'!$E$11*R32*S32+'Optativa 1 Datos'!$E$12*T32*U32+'Optativa 1 Datos'!$E$13*V32*W32,2)</f>
        <v>0</v>
      </c>
      <c r="AC32" s="24">
        <f>ROUND('Optativa 1 Datos'!$E$4*D32+'Optativa 1 Datos'!$E$5*F32+'Optativa 1 Datos'!$E$6*H32+'Optativa 1 Datos'!$E$7*J32+'Optativa 1 Datos'!$E$8*L32+'Optativa 1 Datos'!$E$9*N32+'Optativa 1 Datos'!$E$10*P32+'Optativa 1 Datos'!$E$11*R32+'Optativa 1 Datos'!$E$12*T32+'Optativa 1 Datos'!$E$13*V32,2)</f>
        <v>0</v>
      </c>
      <c r="AD32" s="24">
        <f>ROUND('Optativa 1 Datos'!$F$4*D32*E32+'Optativa 1 Datos'!$F$5*F32*G32+'Optativa 1 Datos'!$F$6*H32*I32+'Optativa 1 Datos'!$F$7*J32*K32+'Optativa 1 Datos'!$F$8*L32*M32+'Optativa 1 Datos'!$F$9*N32*O32+'Optativa 1 Datos'!$F$10*P32*Q32+'Optativa 1 Datos'!$F$11*R32*S32+'Optativa 1 Datos'!$F$12*T32*U32+'Optativa 1 Datos'!$F$13*V32*W32,2)</f>
        <v>0</v>
      </c>
      <c r="AE32" s="24">
        <f>ROUND('Optativa 1 Datos'!$F$4*D32+'Optativa 1 Datos'!$F$5*F32+'Optativa 1 Datos'!$F$6*H32+'Optativa 1 Datos'!$F$7*J32+'Optativa 1 Datos'!$F$8*L32+'Optativa 1 Datos'!$F$9*N32+'Optativa 1 Datos'!$F$10*P32+'Optativa 1 Datos'!$F$11*R32+'Optativa 1 Datos'!$F$12*T32+'Optativa 1 Datos'!$F$13*V32,2)</f>
        <v>0</v>
      </c>
      <c r="AF32" s="24">
        <f>ROUND('Optativa 1 Datos'!$G$4*D32*E32+'Optativa 1 Datos'!$G$5*F32*G32+'Optativa 1 Datos'!$G$6*H32*I32+'Optativa 1 Datos'!$G$7*J32*K32+'Optativa 1 Datos'!$G$8*L32*M32+'Optativa 1 Datos'!$G$9*N32*O32+'Optativa 1 Datos'!$G$10*P32*Q32+'Optativa 1 Datos'!$G$11*R32*S32+'Optativa 1 Datos'!$G$12*T32*U32+'Optativa 1 Datos'!$G$13*V32*W32,2)</f>
        <v>0</v>
      </c>
      <c r="AG32" s="24">
        <f>ROUND('Optativa 1 Datos'!$G$4*D32+'Optativa 1 Datos'!$G$5*F32+'Optativa 1 Datos'!$G$6*H32+'Optativa 1 Datos'!$G$7*J32+'Optativa 1 Datos'!$G$8*L32+'Optativa 1 Datos'!$G$9*N32+'Optativa 1 Datos'!$G$10*P32+'Optativa 1 Datos'!$G$11*R32+'Optativa 1 Datos'!$G$12*T32+'Optativa 1 Datos'!$G$13*V32,2)</f>
        <v>0</v>
      </c>
      <c r="AH32" s="24">
        <f>ROUND('Optativa 1 Datos'!$H$4*D32*E32+'Optativa 1 Datos'!$H$5*F32*G32+'Optativa 1 Datos'!$H$6*H32*I32+'Optativa 1 Datos'!$H$7*J32*K32+'Optativa 1 Datos'!$H$8*L32*M32+'Optativa 1 Datos'!$H$9*N32*O32+'Optativa 1 Datos'!$H$10*P32*Q32+'Optativa 1 Datos'!$H$11*R32*S32+'Optativa 1 Datos'!$H$12*T32*U32+'Optativa 1 Datos'!$H$13*V32*W32,2)</f>
        <v>0</v>
      </c>
      <c r="AI32" s="24">
        <f>ROUND('Optativa 1 Datos'!$H$4*D32+'Optativa 1 Datos'!$H$5*F32+'Optativa 1 Datos'!$H$6*H32+'Optativa 1 Datos'!$H$7*J32+'Optativa 1 Datos'!$H$8*L32+'Optativa 1 Datos'!$H$9*N32+'Optativa 1 Datos'!$H$10*P32+'Optativa 1 Datos'!$H$11*R32+'Optativa 1 Datos'!$H$12*T32+'Optativa 1 Datos'!$H$13*V32,2)</f>
        <v>0</v>
      </c>
      <c r="AJ32" s="24">
        <f>ROUND('Optativa 1 Datos'!$I$4*D32*E32+'Optativa 1 Datos'!$I$5*F32*G32+'Optativa 1 Datos'!$I$6*H32*I32+'Optativa 1 Datos'!$I$7*J32*K32+'Optativa 1 Datos'!$I$8*L32*M32+'Optativa 1 Datos'!$I$9*N32*O32+'Optativa 1 Datos'!$I$10*P32*Q32+'Optativa 1 Datos'!$I$11*R32*S32+'Optativa 1 Datos'!$I$12*T32*U32+'Optativa 1 Datos'!$I$13*V32*W32,2)</f>
        <v>0</v>
      </c>
      <c r="AK32" s="24">
        <f>ROUND('Optativa 1 Datos'!$I$4*D32+'Optativa 1 Datos'!$I$5*F32+'Optativa 1 Datos'!$I$6*H32+'Optativa 1 Datos'!$I$7*J32+'Optativa 1 Datos'!$I$8*L32+'Optativa 1 Datos'!$I$9*N32+'Optativa 1 Datos'!$I$10*P32+'Optativa 1 Datos'!$I$11*R32+'Optativa 1 Datos'!$I$12*T32+'Optativa 1 Datos'!$I$13*V32,2)</f>
        <v>0</v>
      </c>
      <c r="AL32" s="24">
        <f>ROUND('Optativa 1 Datos'!$J$4*D32*E32+'Optativa 1 Datos'!$J$5*F32*G32+'Optativa 1 Datos'!$J$6*H32*I32+'Optativa 1 Datos'!$J$7*J32*K32+'Optativa 1 Datos'!$J$8*L32*M32+'Optativa 1 Datos'!$J$9*N32*O32+'Optativa 1 Datos'!$J$10*P32*Q32+'Optativa 1 Datos'!$J$11*R32*S32+'Optativa 1 Datos'!$J$12*T32*U32+'Optativa 1 Datos'!$J$13*V32*W32,2)</f>
        <v>0</v>
      </c>
      <c r="AM32" s="24">
        <f>ROUND('Optativa 1 Datos'!$J$4*D32+'Optativa 1 Datos'!$J$5*F32+'Optativa 1 Datos'!$J$6*H32+'Optativa 1 Datos'!$J$7*J32+'Optativa 1 Datos'!$J$8*L32+'Optativa 1 Datos'!$J$9*N32+'Optativa 1 Datos'!$J$10*P32+'Optativa 1 Datos'!$J$11*R32+'Optativa 1 Datos'!$J$12*T32+'Optativa 1 Datos'!$J$13*V32,2)</f>
        <v>0</v>
      </c>
      <c r="AN32" s="24">
        <f>ROUND('Optativa 1 Datos'!$K$4*D32*E32+'Optativa 1 Datos'!$K$5*F32*G32+'Optativa 1 Datos'!$K$6*H32*I32+'Optativa 1 Datos'!$K$7*J32*K32+'Optativa 1 Datos'!$K$8*L32*M32+'Optativa 1 Datos'!$K$9*N32*O32+'Optativa 1 Datos'!$K$10*P32*Q32+'Optativa 1 Datos'!$K$11*R32*S32+'Optativa 1 Datos'!$K$12*T32*U32+'Optativa 1 Datos'!$K$13*V32*W32,2)</f>
        <v>0</v>
      </c>
      <c r="AO32" s="24">
        <f>ROUND('Optativa 1 Datos'!$K$4*D32+'Optativa 1 Datos'!$K$5*F32+'Optativa 1 Datos'!$K$6*H32+'Optativa 1 Datos'!$K$7*J32+'Optativa 1 Datos'!$K$8*L32+'Optativa 1 Datos'!$K$9*N32+'Optativa 1 Datos'!$K$10*P32+'Optativa 1 Datos'!$K$11*R32+'Optativa 1 Datos'!$K$12*T32+'Optativa 1 Datos'!$K$13*V32,2)</f>
        <v>0</v>
      </c>
    </row>
    <row r="33" spans="1:41" x14ac:dyDescent="0.25">
      <c r="A33" s="2">
        <v>30</v>
      </c>
      <c r="B33" s="2" t="str">
        <f>IF(ISBLANK(PRINCIPAL!B33)," ",PRINCIPAL!B33)</f>
        <v xml:space="preserve"> </v>
      </c>
      <c r="C33" s="14">
        <f t="shared" si="1"/>
        <v>0</v>
      </c>
      <c r="D33" s="12">
        <f t="shared" si="2"/>
        <v>0</v>
      </c>
      <c r="E33" s="9"/>
      <c r="F33" s="12">
        <f t="shared" si="8"/>
        <v>0</v>
      </c>
      <c r="G33" s="9"/>
      <c r="H33" s="12">
        <f t="shared" si="9"/>
        <v>0</v>
      </c>
      <c r="I33" s="9"/>
      <c r="J33" s="12">
        <f t="shared" si="10"/>
        <v>0</v>
      </c>
      <c r="K33" s="9"/>
      <c r="L33" s="12">
        <f t="shared" si="11"/>
        <v>0</v>
      </c>
      <c r="M33" s="9"/>
      <c r="N33" s="12">
        <f t="shared" si="3"/>
        <v>0</v>
      </c>
      <c r="O33" s="9"/>
      <c r="P33" s="12">
        <f t="shared" si="4"/>
        <v>0</v>
      </c>
      <c r="Q33" s="9"/>
      <c r="R33" s="12">
        <f t="shared" si="5"/>
        <v>0</v>
      </c>
      <c r="S33" s="9"/>
      <c r="T33" s="12">
        <f t="shared" si="6"/>
        <v>0</v>
      </c>
      <c r="U33" s="9"/>
      <c r="V33" s="12">
        <f t="shared" si="7"/>
        <v>0</v>
      </c>
      <c r="W33" s="9"/>
      <c r="Z33" s="24">
        <f>ROUND('Optativa 1 Datos'!$D$4*D33*E33+'Optativa 1 Datos'!$D$5*F33*G33+'Optativa 1 Datos'!$D$6*H33*I33+'Optativa 1 Datos'!$D$7*J33*K33+'Optativa 1 Datos'!$D$8*L33*M33+'Optativa 1 Datos'!$D$9*N33*O33+'Optativa 1 Datos'!$D$10*P33*Q33+'Optativa 1 Datos'!$D$11*R33*S33+'Optativa 1 Datos'!$D$12*T33*U33+'Optativa 1 Datos'!$D$13*V33*W33,2)</f>
        <v>0</v>
      </c>
      <c r="AA33" s="24">
        <f>ROUND('Optativa 1 Datos'!$D$4*D33+'Optativa 1 Datos'!$D$5*F33+'Optativa 1 Datos'!$D$6*H33+'Optativa 1 Datos'!$D$7*J33+'Optativa 1 Datos'!$D$8*L33+'Optativa 1 Datos'!$D$9*N33+'Optativa 1 Datos'!$D$10*P33+'Optativa 1 Datos'!$D$11*R33+'Optativa 1 Datos'!$D$12*T33+'Optativa 1 Datos'!$D$13*V33,2)</f>
        <v>0</v>
      </c>
      <c r="AB33" s="24">
        <f>ROUND('Optativa 1 Datos'!$E$4*D33*E33+'Optativa 1 Datos'!$E$5*F33*G33+'Optativa 1 Datos'!$E$6*H33*I33+'Optativa 1 Datos'!$E$7*J33*K33+'Optativa 1 Datos'!$E$8*L33*M33+'Optativa 1 Datos'!$E$9*N33*O33+'Optativa 1 Datos'!$E$10*P33*Q33+'Optativa 1 Datos'!$E$11*R33*S33+'Optativa 1 Datos'!$E$12*T33*U33+'Optativa 1 Datos'!$E$13*V33*W33,2)</f>
        <v>0</v>
      </c>
      <c r="AC33" s="24">
        <f>ROUND('Optativa 1 Datos'!$E$4*D33+'Optativa 1 Datos'!$E$5*F33+'Optativa 1 Datos'!$E$6*H33+'Optativa 1 Datos'!$E$7*J33+'Optativa 1 Datos'!$E$8*L33+'Optativa 1 Datos'!$E$9*N33+'Optativa 1 Datos'!$E$10*P33+'Optativa 1 Datos'!$E$11*R33+'Optativa 1 Datos'!$E$12*T33+'Optativa 1 Datos'!$E$13*V33,2)</f>
        <v>0</v>
      </c>
      <c r="AD33" s="24">
        <f>ROUND('Optativa 1 Datos'!$F$4*D33*E33+'Optativa 1 Datos'!$F$5*F33*G33+'Optativa 1 Datos'!$F$6*H33*I33+'Optativa 1 Datos'!$F$7*J33*K33+'Optativa 1 Datos'!$F$8*L33*M33+'Optativa 1 Datos'!$F$9*N33*O33+'Optativa 1 Datos'!$F$10*P33*Q33+'Optativa 1 Datos'!$F$11*R33*S33+'Optativa 1 Datos'!$F$12*T33*U33+'Optativa 1 Datos'!$F$13*V33*W33,2)</f>
        <v>0</v>
      </c>
      <c r="AE33" s="24">
        <f>ROUND('Optativa 1 Datos'!$F$4*D33+'Optativa 1 Datos'!$F$5*F33+'Optativa 1 Datos'!$F$6*H33+'Optativa 1 Datos'!$F$7*J33+'Optativa 1 Datos'!$F$8*L33+'Optativa 1 Datos'!$F$9*N33+'Optativa 1 Datos'!$F$10*P33+'Optativa 1 Datos'!$F$11*R33+'Optativa 1 Datos'!$F$12*T33+'Optativa 1 Datos'!$F$13*V33,2)</f>
        <v>0</v>
      </c>
      <c r="AF33" s="24">
        <f>ROUND('Optativa 1 Datos'!$G$4*D33*E33+'Optativa 1 Datos'!$G$5*F33*G33+'Optativa 1 Datos'!$G$6*H33*I33+'Optativa 1 Datos'!$G$7*J33*K33+'Optativa 1 Datos'!$G$8*L33*M33+'Optativa 1 Datos'!$G$9*N33*O33+'Optativa 1 Datos'!$G$10*P33*Q33+'Optativa 1 Datos'!$G$11*R33*S33+'Optativa 1 Datos'!$G$12*T33*U33+'Optativa 1 Datos'!$G$13*V33*W33,2)</f>
        <v>0</v>
      </c>
      <c r="AG33" s="24">
        <f>ROUND('Optativa 1 Datos'!$G$4*D33+'Optativa 1 Datos'!$G$5*F33+'Optativa 1 Datos'!$G$6*H33+'Optativa 1 Datos'!$G$7*J33+'Optativa 1 Datos'!$G$8*L33+'Optativa 1 Datos'!$G$9*N33+'Optativa 1 Datos'!$G$10*P33+'Optativa 1 Datos'!$G$11*R33+'Optativa 1 Datos'!$G$12*T33+'Optativa 1 Datos'!$G$13*V33,2)</f>
        <v>0</v>
      </c>
      <c r="AH33" s="24">
        <f>ROUND('Optativa 1 Datos'!$H$4*D33*E33+'Optativa 1 Datos'!$H$5*F33*G33+'Optativa 1 Datos'!$H$6*H33*I33+'Optativa 1 Datos'!$H$7*J33*K33+'Optativa 1 Datos'!$H$8*L33*M33+'Optativa 1 Datos'!$H$9*N33*O33+'Optativa 1 Datos'!$H$10*P33*Q33+'Optativa 1 Datos'!$H$11*R33*S33+'Optativa 1 Datos'!$H$12*T33*U33+'Optativa 1 Datos'!$H$13*V33*W33,2)</f>
        <v>0</v>
      </c>
      <c r="AI33" s="24">
        <f>ROUND('Optativa 1 Datos'!$H$4*D33+'Optativa 1 Datos'!$H$5*F33+'Optativa 1 Datos'!$H$6*H33+'Optativa 1 Datos'!$H$7*J33+'Optativa 1 Datos'!$H$8*L33+'Optativa 1 Datos'!$H$9*N33+'Optativa 1 Datos'!$H$10*P33+'Optativa 1 Datos'!$H$11*R33+'Optativa 1 Datos'!$H$12*T33+'Optativa 1 Datos'!$H$13*V33,2)</f>
        <v>0</v>
      </c>
      <c r="AJ33" s="24">
        <f>ROUND('Optativa 1 Datos'!$I$4*D33*E33+'Optativa 1 Datos'!$I$5*F33*G33+'Optativa 1 Datos'!$I$6*H33*I33+'Optativa 1 Datos'!$I$7*J33*K33+'Optativa 1 Datos'!$I$8*L33*M33+'Optativa 1 Datos'!$I$9*N33*O33+'Optativa 1 Datos'!$I$10*P33*Q33+'Optativa 1 Datos'!$I$11*R33*S33+'Optativa 1 Datos'!$I$12*T33*U33+'Optativa 1 Datos'!$I$13*V33*W33,2)</f>
        <v>0</v>
      </c>
      <c r="AK33" s="24">
        <f>ROUND('Optativa 1 Datos'!$I$4*D33+'Optativa 1 Datos'!$I$5*F33+'Optativa 1 Datos'!$I$6*H33+'Optativa 1 Datos'!$I$7*J33+'Optativa 1 Datos'!$I$8*L33+'Optativa 1 Datos'!$I$9*N33+'Optativa 1 Datos'!$I$10*P33+'Optativa 1 Datos'!$I$11*R33+'Optativa 1 Datos'!$I$12*T33+'Optativa 1 Datos'!$I$13*V33,2)</f>
        <v>0</v>
      </c>
      <c r="AL33" s="24">
        <f>ROUND('Optativa 1 Datos'!$J$4*D33*E33+'Optativa 1 Datos'!$J$5*F33*G33+'Optativa 1 Datos'!$J$6*H33*I33+'Optativa 1 Datos'!$J$7*J33*K33+'Optativa 1 Datos'!$J$8*L33*M33+'Optativa 1 Datos'!$J$9*N33*O33+'Optativa 1 Datos'!$J$10*P33*Q33+'Optativa 1 Datos'!$J$11*R33*S33+'Optativa 1 Datos'!$J$12*T33*U33+'Optativa 1 Datos'!$J$13*V33*W33,2)</f>
        <v>0</v>
      </c>
      <c r="AM33" s="24">
        <f>ROUND('Optativa 1 Datos'!$J$4*D33+'Optativa 1 Datos'!$J$5*F33+'Optativa 1 Datos'!$J$6*H33+'Optativa 1 Datos'!$J$7*J33+'Optativa 1 Datos'!$J$8*L33+'Optativa 1 Datos'!$J$9*N33+'Optativa 1 Datos'!$J$10*P33+'Optativa 1 Datos'!$J$11*R33+'Optativa 1 Datos'!$J$12*T33+'Optativa 1 Datos'!$J$13*V33,2)</f>
        <v>0</v>
      </c>
      <c r="AN33" s="24">
        <f>ROUND('Optativa 1 Datos'!$K$4*D33*E33+'Optativa 1 Datos'!$K$5*F33*G33+'Optativa 1 Datos'!$K$6*H33*I33+'Optativa 1 Datos'!$K$7*J33*K33+'Optativa 1 Datos'!$K$8*L33*M33+'Optativa 1 Datos'!$K$9*N33*O33+'Optativa 1 Datos'!$K$10*P33*Q33+'Optativa 1 Datos'!$K$11*R33*S33+'Optativa 1 Datos'!$K$12*T33*U33+'Optativa 1 Datos'!$K$13*V33*W33,2)</f>
        <v>0</v>
      </c>
      <c r="AO33" s="24">
        <f>ROUND('Optativa 1 Datos'!$K$4*D33+'Optativa 1 Datos'!$K$5*F33+'Optativa 1 Datos'!$K$6*H33+'Optativa 1 Datos'!$K$7*J33+'Optativa 1 Datos'!$K$8*L33+'Optativa 1 Datos'!$K$9*N33+'Optativa 1 Datos'!$K$10*P33+'Optativa 1 Datos'!$K$11*R33+'Optativa 1 Datos'!$K$12*T33+'Optativa 1 Datos'!$K$13*V33,2)</f>
        <v>0</v>
      </c>
    </row>
    <row r="34" spans="1:41" x14ac:dyDescent="0.25">
      <c r="A34" s="2">
        <v>31</v>
      </c>
      <c r="B34" s="1" t="str">
        <f>IF(ISBLANK(PRINCIPAL!B34)," ",PRINCIPAL!B34)</f>
        <v xml:space="preserve"> </v>
      </c>
      <c r="C34" s="14">
        <f t="shared" si="1"/>
        <v>0</v>
      </c>
      <c r="D34" s="12">
        <f t="shared" si="2"/>
        <v>0</v>
      </c>
      <c r="E34" s="10"/>
      <c r="F34" s="12">
        <f t="shared" si="8"/>
        <v>0</v>
      </c>
      <c r="G34" s="10"/>
      <c r="H34" s="12">
        <f t="shared" si="9"/>
        <v>0</v>
      </c>
      <c r="I34" s="10"/>
      <c r="J34" s="12">
        <f t="shared" si="10"/>
        <v>0</v>
      </c>
      <c r="K34" s="10"/>
      <c r="L34" s="12">
        <f t="shared" si="11"/>
        <v>0</v>
      </c>
      <c r="M34" s="10"/>
      <c r="N34" s="12">
        <f t="shared" si="3"/>
        <v>0</v>
      </c>
      <c r="O34" s="10"/>
      <c r="P34" s="12">
        <f t="shared" si="4"/>
        <v>0</v>
      </c>
      <c r="Q34" s="10"/>
      <c r="R34" s="12">
        <f t="shared" si="5"/>
        <v>0</v>
      </c>
      <c r="S34" s="10"/>
      <c r="T34" s="12">
        <f t="shared" si="6"/>
        <v>0</v>
      </c>
      <c r="U34" s="10"/>
      <c r="V34" s="12">
        <f t="shared" si="7"/>
        <v>0</v>
      </c>
      <c r="W34" s="10"/>
      <c r="Z34" s="24">
        <f>ROUND('Optativa 1 Datos'!$D$4*D34*E34+'Optativa 1 Datos'!$D$5*F34*G34+'Optativa 1 Datos'!$D$6*H34*I34+'Optativa 1 Datos'!$D$7*J34*K34+'Optativa 1 Datos'!$D$8*L34*M34+'Optativa 1 Datos'!$D$9*N34*O34+'Optativa 1 Datos'!$D$10*P34*Q34+'Optativa 1 Datos'!$D$11*R34*S34+'Optativa 1 Datos'!$D$12*T34*U34+'Optativa 1 Datos'!$D$13*V34*W34,2)</f>
        <v>0</v>
      </c>
      <c r="AA34" s="24">
        <f>ROUND('Optativa 1 Datos'!$D$4*D34+'Optativa 1 Datos'!$D$5*F34+'Optativa 1 Datos'!$D$6*H34+'Optativa 1 Datos'!$D$7*J34+'Optativa 1 Datos'!$D$8*L34+'Optativa 1 Datos'!$D$9*N34+'Optativa 1 Datos'!$D$10*P34+'Optativa 1 Datos'!$D$11*R34+'Optativa 1 Datos'!$D$12*T34+'Optativa 1 Datos'!$D$13*V34,2)</f>
        <v>0</v>
      </c>
      <c r="AB34" s="24">
        <f>ROUND('Optativa 1 Datos'!$E$4*D34*E34+'Optativa 1 Datos'!$E$5*F34*G34+'Optativa 1 Datos'!$E$6*H34*I34+'Optativa 1 Datos'!$E$7*J34*K34+'Optativa 1 Datos'!$E$8*L34*M34+'Optativa 1 Datos'!$E$9*N34*O34+'Optativa 1 Datos'!$E$10*P34*Q34+'Optativa 1 Datos'!$E$11*R34*S34+'Optativa 1 Datos'!$E$12*T34*U34+'Optativa 1 Datos'!$E$13*V34*W34,2)</f>
        <v>0</v>
      </c>
      <c r="AC34" s="24">
        <f>ROUND('Optativa 1 Datos'!$E$4*D34+'Optativa 1 Datos'!$E$5*F34+'Optativa 1 Datos'!$E$6*H34+'Optativa 1 Datos'!$E$7*J34+'Optativa 1 Datos'!$E$8*L34+'Optativa 1 Datos'!$E$9*N34+'Optativa 1 Datos'!$E$10*P34+'Optativa 1 Datos'!$E$11*R34+'Optativa 1 Datos'!$E$12*T34+'Optativa 1 Datos'!$E$13*V34,2)</f>
        <v>0</v>
      </c>
      <c r="AD34" s="24">
        <f>ROUND('Optativa 1 Datos'!$F$4*D34*E34+'Optativa 1 Datos'!$F$5*F34*G34+'Optativa 1 Datos'!$F$6*H34*I34+'Optativa 1 Datos'!$F$7*J34*K34+'Optativa 1 Datos'!$F$8*L34*M34+'Optativa 1 Datos'!$F$9*N34*O34+'Optativa 1 Datos'!$F$10*P34*Q34+'Optativa 1 Datos'!$F$11*R34*S34+'Optativa 1 Datos'!$F$12*T34*U34+'Optativa 1 Datos'!$F$13*V34*W34,2)</f>
        <v>0</v>
      </c>
      <c r="AE34" s="24">
        <f>ROUND('Optativa 1 Datos'!$F$4*D34+'Optativa 1 Datos'!$F$5*F34+'Optativa 1 Datos'!$F$6*H34+'Optativa 1 Datos'!$F$7*J34+'Optativa 1 Datos'!$F$8*L34+'Optativa 1 Datos'!$F$9*N34+'Optativa 1 Datos'!$F$10*P34+'Optativa 1 Datos'!$F$11*R34+'Optativa 1 Datos'!$F$12*T34+'Optativa 1 Datos'!$F$13*V34,2)</f>
        <v>0</v>
      </c>
      <c r="AF34" s="24">
        <f>ROUND('Optativa 1 Datos'!$G$4*D34*E34+'Optativa 1 Datos'!$G$5*F34*G34+'Optativa 1 Datos'!$G$6*H34*I34+'Optativa 1 Datos'!$G$7*J34*K34+'Optativa 1 Datos'!$G$8*L34*M34+'Optativa 1 Datos'!$G$9*N34*O34+'Optativa 1 Datos'!$G$10*P34*Q34+'Optativa 1 Datos'!$G$11*R34*S34+'Optativa 1 Datos'!$G$12*T34*U34+'Optativa 1 Datos'!$G$13*V34*W34,2)</f>
        <v>0</v>
      </c>
      <c r="AG34" s="24">
        <f>ROUND('Optativa 1 Datos'!$G$4*D34+'Optativa 1 Datos'!$G$5*F34+'Optativa 1 Datos'!$G$6*H34+'Optativa 1 Datos'!$G$7*J34+'Optativa 1 Datos'!$G$8*L34+'Optativa 1 Datos'!$G$9*N34+'Optativa 1 Datos'!$G$10*P34+'Optativa 1 Datos'!$G$11*R34+'Optativa 1 Datos'!$G$12*T34+'Optativa 1 Datos'!$G$13*V34,2)</f>
        <v>0</v>
      </c>
      <c r="AH34" s="24">
        <f>ROUND('Optativa 1 Datos'!$H$4*D34*E34+'Optativa 1 Datos'!$H$5*F34*G34+'Optativa 1 Datos'!$H$6*H34*I34+'Optativa 1 Datos'!$H$7*J34*K34+'Optativa 1 Datos'!$H$8*L34*M34+'Optativa 1 Datos'!$H$9*N34*O34+'Optativa 1 Datos'!$H$10*P34*Q34+'Optativa 1 Datos'!$H$11*R34*S34+'Optativa 1 Datos'!$H$12*T34*U34+'Optativa 1 Datos'!$H$13*V34*W34,2)</f>
        <v>0</v>
      </c>
      <c r="AI34" s="24">
        <f>ROUND('Optativa 1 Datos'!$H$4*D34+'Optativa 1 Datos'!$H$5*F34+'Optativa 1 Datos'!$H$6*H34+'Optativa 1 Datos'!$H$7*J34+'Optativa 1 Datos'!$H$8*L34+'Optativa 1 Datos'!$H$9*N34+'Optativa 1 Datos'!$H$10*P34+'Optativa 1 Datos'!$H$11*R34+'Optativa 1 Datos'!$H$12*T34+'Optativa 1 Datos'!$H$13*V34,2)</f>
        <v>0</v>
      </c>
      <c r="AJ34" s="24">
        <f>ROUND('Optativa 1 Datos'!$I$4*D34*E34+'Optativa 1 Datos'!$I$5*F34*G34+'Optativa 1 Datos'!$I$6*H34*I34+'Optativa 1 Datos'!$I$7*J34*K34+'Optativa 1 Datos'!$I$8*L34*M34+'Optativa 1 Datos'!$I$9*N34*O34+'Optativa 1 Datos'!$I$10*P34*Q34+'Optativa 1 Datos'!$I$11*R34*S34+'Optativa 1 Datos'!$I$12*T34*U34+'Optativa 1 Datos'!$I$13*V34*W34,2)</f>
        <v>0</v>
      </c>
      <c r="AK34" s="24">
        <f>ROUND('Optativa 1 Datos'!$I$4*D34+'Optativa 1 Datos'!$I$5*F34+'Optativa 1 Datos'!$I$6*H34+'Optativa 1 Datos'!$I$7*J34+'Optativa 1 Datos'!$I$8*L34+'Optativa 1 Datos'!$I$9*N34+'Optativa 1 Datos'!$I$10*P34+'Optativa 1 Datos'!$I$11*R34+'Optativa 1 Datos'!$I$12*T34+'Optativa 1 Datos'!$I$13*V34,2)</f>
        <v>0</v>
      </c>
      <c r="AL34" s="24">
        <f>ROUND('Optativa 1 Datos'!$J$4*D34*E34+'Optativa 1 Datos'!$J$5*F34*G34+'Optativa 1 Datos'!$J$6*H34*I34+'Optativa 1 Datos'!$J$7*J34*K34+'Optativa 1 Datos'!$J$8*L34*M34+'Optativa 1 Datos'!$J$9*N34*O34+'Optativa 1 Datos'!$J$10*P34*Q34+'Optativa 1 Datos'!$J$11*R34*S34+'Optativa 1 Datos'!$J$12*T34*U34+'Optativa 1 Datos'!$J$13*V34*W34,2)</f>
        <v>0</v>
      </c>
      <c r="AM34" s="24">
        <f>ROUND('Optativa 1 Datos'!$J$4*D34+'Optativa 1 Datos'!$J$5*F34+'Optativa 1 Datos'!$J$6*H34+'Optativa 1 Datos'!$J$7*J34+'Optativa 1 Datos'!$J$8*L34+'Optativa 1 Datos'!$J$9*N34+'Optativa 1 Datos'!$J$10*P34+'Optativa 1 Datos'!$J$11*R34+'Optativa 1 Datos'!$J$12*T34+'Optativa 1 Datos'!$J$13*V34,2)</f>
        <v>0</v>
      </c>
      <c r="AN34" s="24">
        <f>ROUND('Optativa 1 Datos'!$K$4*D34*E34+'Optativa 1 Datos'!$K$5*F34*G34+'Optativa 1 Datos'!$K$6*H34*I34+'Optativa 1 Datos'!$K$7*J34*K34+'Optativa 1 Datos'!$K$8*L34*M34+'Optativa 1 Datos'!$K$9*N34*O34+'Optativa 1 Datos'!$K$10*P34*Q34+'Optativa 1 Datos'!$K$11*R34*S34+'Optativa 1 Datos'!$K$12*T34*U34+'Optativa 1 Datos'!$K$13*V34*W34,2)</f>
        <v>0</v>
      </c>
      <c r="AO34" s="24">
        <f>ROUND('Optativa 1 Datos'!$K$4*D34+'Optativa 1 Datos'!$K$5*F34+'Optativa 1 Datos'!$K$6*H34+'Optativa 1 Datos'!$K$7*J34+'Optativa 1 Datos'!$K$8*L34+'Optativa 1 Datos'!$K$9*N34+'Optativa 1 Datos'!$K$10*P34+'Optativa 1 Datos'!$K$11*R34+'Optativa 1 Datos'!$K$12*T34+'Optativa 1 Datos'!$K$13*V34,2)</f>
        <v>0</v>
      </c>
    </row>
    <row r="35" spans="1:41" x14ac:dyDescent="0.25">
      <c r="A35" s="2">
        <v>32</v>
      </c>
      <c r="B35" s="2" t="str">
        <f>IF(ISBLANK(PRINCIPAL!B35)," ",PRINCIPAL!B35)</f>
        <v xml:space="preserve"> </v>
      </c>
      <c r="C35" s="14">
        <f t="shared" si="1"/>
        <v>0</v>
      </c>
      <c r="D35" s="12">
        <f t="shared" si="2"/>
        <v>0</v>
      </c>
      <c r="E35" s="9"/>
      <c r="F35" s="12">
        <f t="shared" si="8"/>
        <v>0</v>
      </c>
      <c r="G35" s="9"/>
      <c r="H35" s="12">
        <f t="shared" si="9"/>
        <v>0</v>
      </c>
      <c r="I35" s="9"/>
      <c r="J35" s="12">
        <f t="shared" si="10"/>
        <v>0</v>
      </c>
      <c r="K35" s="9"/>
      <c r="L35" s="12">
        <f t="shared" si="11"/>
        <v>0</v>
      </c>
      <c r="M35" s="9"/>
      <c r="N35" s="12">
        <f t="shared" si="3"/>
        <v>0</v>
      </c>
      <c r="O35" s="9"/>
      <c r="P35" s="12">
        <f t="shared" si="4"/>
        <v>0</v>
      </c>
      <c r="Q35" s="9"/>
      <c r="R35" s="12">
        <f t="shared" si="5"/>
        <v>0</v>
      </c>
      <c r="S35" s="9"/>
      <c r="T35" s="12">
        <f t="shared" si="6"/>
        <v>0</v>
      </c>
      <c r="U35" s="9"/>
      <c r="V35" s="12">
        <f t="shared" si="7"/>
        <v>0</v>
      </c>
      <c r="W35" s="9"/>
      <c r="Z35" s="24">
        <f>ROUND('Optativa 1 Datos'!$D$4*D35*E35+'Optativa 1 Datos'!$D$5*F35*G35+'Optativa 1 Datos'!$D$6*H35*I35+'Optativa 1 Datos'!$D$7*J35*K35+'Optativa 1 Datos'!$D$8*L35*M35+'Optativa 1 Datos'!$D$9*N35*O35+'Optativa 1 Datos'!$D$10*P35*Q35+'Optativa 1 Datos'!$D$11*R35*S35+'Optativa 1 Datos'!$D$12*T35*U35+'Optativa 1 Datos'!$D$13*V35*W35,2)</f>
        <v>0</v>
      </c>
      <c r="AA35" s="24">
        <f>ROUND('Optativa 1 Datos'!$D$4*D35+'Optativa 1 Datos'!$D$5*F35+'Optativa 1 Datos'!$D$6*H35+'Optativa 1 Datos'!$D$7*J35+'Optativa 1 Datos'!$D$8*L35+'Optativa 1 Datos'!$D$9*N35+'Optativa 1 Datos'!$D$10*P35+'Optativa 1 Datos'!$D$11*R35+'Optativa 1 Datos'!$D$12*T35+'Optativa 1 Datos'!$D$13*V35,2)</f>
        <v>0</v>
      </c>
      <c r="AB35" s="24">
        <f>ROUND('Optativa 1 Datos'!$E$4*D35*E35+'Optativa 1 Datos'!$E$5*F35*G35+'Optativa 1 Datos'!$E$6*H35*I35+'Optativa 1 Datos'!$E$7*J35*K35+'Optativa 1 Datos'!$E$8*L35*M35+'Optativa 1 Datos'!$E$9*N35*O35+'Optativa 1 Datos'!$E$10*P35*Q35+'Optativa 1 Datos'!$E$11*R35*S35+'Optativa 1 Datos'!$E$12*T35*U35+'Optativa 1 Datos'!$E$13*V35*W35,2)</f>
        <v>0</v>
      </c>
      <c r="AC35" s="24">
        <f>ROUND('Optativa 1 Datos'!$E$4*D35+'Optativa 1 Datos'!$E$5*F35+'Optativa 1 Datos'!$E$6*H35+'Optativa 1 Datos'!$E$7*J35+'Optativa 1 Datos'!$E$8*L35+'Optativa 1 Datos'!$E$9*N35+'Optativa 1 Datos'!$E$10*P35+'Optativa 1 Datos'!$E$11*R35+'Optativa 1 Datos'!$E$12*T35+'Optativa 1 Datos'!$E$13*V35,2)</f>
        <v>0</v>
      </c>
      <c r="AD35" s="24">
        <f>ROUND('Optativa 1 Datos'!$F$4*D35*E35+'Optativa 1 Datos'!$F$5*F35*G35+'Optativa 1 Datos'!$F$6*H35*I35+'Optativa 1 Datos'!$F$7*J35*K35+'Optativa 1 Datos'!$F$8*L35*M35+'Optativa 1 Datos'!$F$9*N35*O35+'Optativa 1 Datos'!$F$10*P35*Q35+'Optativa 1 Datos'!$F$11*R35*S35+'Optativa 1 Datos'!$F$12*T35*U35+'Optativa 1 Datos'!$F$13*V35*W35,2)</f>
        <v>0</v>
      </c>
      <c r="AE35" s="24">
        <f>ROUND('Optativa 1 Datos'!$F$4*D35+'Optativa 1 Datos'!$F$5*F35+'Optativa 1 Datos'!$F$6*H35+'Optativa 1 Datos'!$F$7*J35+'Optativa 1 Datos'!$F$8*L35+'Optativa 1 Datos'!$F$9*N35+'Optativa 1 Datos'!$F$10*P35+'Optativa 1 Datos'!$F$11*R35+'Optativa 1 Datos'!$F$12*T35+'Optativa 1 Datos'!$F$13*V35,2)</f>
        <v>0</v>
      </c>
      <c r="AF35" s="24">
        <f>ROUND('Optativa 1 Datos'!$G$4*D35*E35+'Optativa 1 Datos'!$G$5*F35*G35+'Optativa 1 Datos'!$G$6*H35*I35+'Optativa 1 Datos'!$G$7*J35*K35+'Optativa 1 Datos'!$G$8*L35*M35+'Optativa 1 Datos'!$G$9*N35*O35+'Optativa 1 Datos'!$G$10*P35*Q35+'Optativa 1 Datos'!$G$11*R35*S35+'Optativa 1 Datos'!$G$12*T35*U35+'Optativa 1 Datos'!$G$13*V35*W35,2)</f>
        <v>0</v>
      </c>
      <c r="AG35" s="24">
        <f>ROUND('Optativa 1 Datos'!$G$4*D35+'Optativa 1 Datos'!$G$5*F35+'Optativa 1 Datos'!$G$6*H35+'Optativa 1 Datos'!$G$7*J35+'Optativa 1 Datos'!$G$8*L35+'Optativa 1 Datos'!$G$9*N35+'Optativa 1 Datos'!$G$10*P35+'Optativa 1 Datos'!$G$11*R35+'Optativa 1 Datos'!$G$12*T35+'Optativa 1 Datos'!$G$13*V35,2)</f>
        <v>0</v>
      </c>
      <c r="AH35" s="24">
        <f>ROUND('Optativa 1 Datos'!$H$4*D35*E35+'Optativa 1 Datos'!$H$5*F35*G35+'Optativa 1 Datos'!$H$6*H35*I35+'Optativa 1 Datos'!$H$7*J35*K35+'Optativa 1 Datos'!$H$8*L35*M35+'Optativa 1 Datos'!$H$9*N35*O35+'Optativa 1 Datos'!$H$10*P35*Q35+'Optativa 1 Datos'!$H$11*R35*S35+'Optativa 1 Datos'!$H$12*T35*U35+'Optativa 1 Datos'!$H$13*V35*W35,2)</f>
        <v>0</v>
      </c>
      <c r="AI35" s="24">
        <f>ROUND('Optativa 1 Datos'!$H$4*D35+'Optativa 1 Datos'!$H$5*F35+'Optativa 1 Datos'!$H$6*H35+'Optativa 1 Datos'!$H$7*J35+'Optativa 1 Datos'!$H$8*L35+'Optativa 1 Datos'!$H$9*N35+'Optativa 1 Datos'!$H$10*P35+'Optativa 1 Datos'!$H$11*R35+'Optativa 1 Datos'!$H$12*T35+'Optativa 1 Datos'!$H$13*V35,2)</f>
        <v>0</v>
      </c>
      <c r="AJ35" s="24">
        <f>ROUND('Optativa 1 Datos'!$I$4*D35*E35+'Optativa 1 Datos'!$I$5*F35*G35+'Optativa 1 Datos'!$I$6*H35*I35+'Optativa 1 Datos'!$I$7*J35*K35+'Optativa 1 Datos'!$I$8*L35*M35+'Optativa 1 Datos'!$I$9*N35*O35+'Optativa 1 Datos'!$I$10*P35*Q35+'Optativa 1 Datos'!$I$11*R35*S35+'Optativa 1 Datos'!$I$12*T35*U35+'Optativa 1 Datos'!$I$13*V35*W35,2)</f>
        <v>0</v>
      </c>
      <c r="AK35" s="24">
        <f>ROUND('Optativa 1 Datos'!$I$4*D35+'Optativa 1 Datos'!$I$5*F35+'Optativa 1 Datos'!$I$6*H35+'Optativa 1 Datos'!$I$7*J35+'Optativa 1 Datos'!$I$8*L35+'Optativa 1 Datos'!$I$9*N35+'Optativa 1 Datos'!$I$10*P35+'Optativa 1 Datos'!$I$11*R35+'Optativa 1 Datos'!$I$12*T35+'Optativa 1 Datos'!$I$13*V35,2)</f>
        <v>0</v>
      </c>
      <c r="AL35" s="24">
        <f>ROUND('Optativa 1 Datos'!$J$4*D35*E35+'Optativa 1 Datos'!$J$5*F35*G35+'Optativa 1 Datos'!$J$6*H35*I35+'Optativa 1 Datos'!$J$7*J35*K35+'Optativa 1 Datos'!$J$8*L35*M35+'Optativa 1 Datos'!$J$9*N35*O35+'Optativa 1 Datos'!$J$10*P35*Q35+'Optativa 1 Datos'!$J$11*R35*S35+'Optativa 1 Datos'!$J$12*T35*U35+'Optativa 1 Datos'!$J$13*V35*W35,2)</f>
        <v>0</v>
      </c>
      <c r="AM35" s="24">
        <f>ROUND('Optativa 1 Datos'!$J$4*D35+'Optativa 1 Datos'!$J$5*F35+'Optativa 1 Datos'!$J$6*H35+'Optativa 1 Datos'!$J$7*J35+'Optativa 1 Datos'!$J$8*L35+'Optativa 1 Datos'!$J$9*N35+'Optativa 1 Datos'!$J$10*P35+'Optativa 1 Datos'!$J$11*R35+'Optativa 1 Datos'!$J$12*T35+'Optativa 1 Datos'!$J$13*V35,2)</f>
        <v>0</v>
      </c>
      <c r="AN35" s="24">
        <f>ROUND('Optativa 1 Datos'!$K$4*D35*E35+'Optativa 1 Datos'!$K$5*F35*G35+'Optativa 1 Datos'!$K$6*H35*I35+'Optativa 1 Datos'!$K$7*J35*K35+'Optativa 1 Datos'!$K$8*L35*M35+'Optativa 1 Datos'!$K$9*N35*O35+'Optativa 1 Datos'!$K$10*P35*Q35+'Optativa 1 Datos'!$K$11*R35*S35+'Optativa 1 Datos'!$K$12*T35*U35+'Optativa 1 Datos'!$K$13*V35*W35,2)</f>
        <v>0</v>
      </c>
      <c r="AO35" s="24">
        <f>ROUND('Optativa 1 Datos'!$K$4*D35+'Optativa 1 Datos'!$K$5*F35+'Optativa 1 Datos'!$K$6*H35+'Optativa 1 Datos'!$K$7*J35+'Optativa 1 Datos'!$K$8*L35+'Optativa 1 Datos'!$K$9*N35+'Optativa 1 Datos'!$K$10*P35+'Optativa 1 Datos'!$K$11*R35+'Optativa 1 Datos'!$K$12*T35+'Optativa 1 Datos'!$K$13*V35,2)</f>
        <v>0</v>
      </c>
    </row>
    <row r="36" spans="1:41" x14ac:dyDescent="0.25">
      <c r="A36" s="2">
        <v>33</v>
      </c>
      <c r="B36" s="1" t="str">
        <f>IF(ISBLANK(PRINCIPAL!B36)," ",PRINCIPAL!B36)</f>
        <v xml:space="preserve"> </v>
      </c>
      <c r="C36" s="14">
        <f t="shared" si="1"/>
        <v>0</v>
      </c>
      <c r="D36" s="12">
        <f t="shared" si="2"/>
        <v>0</v>
      </c>
      <c r="E36" s="10"/>
      <c r="F36" s="12">
        <f t="shared" si="8"/>
        <v>0</v>
      </c>
      <c r="G36" s="10"/>
      <c r="H36" s="12">
        <f t="shared" si="9"/>
        <v>0</v>
      </c>
      <c r="I36" s="10"/>
      <c r="J36" s="12">
        <f t="shared" si="10"/>
        <v>0</v>
      </c>
      <c r="K36" s="10"/>
      <c r="L36" s="12">
        <f t="shared" si="11"/>
        <v>0</v>
      </c>
      <c r="M36" s="10"/>
      <c r="N36" s="12">
        <f t="shared" si="3"/>
        <v>0</v>
      </c>
      <c r="O36" s="10"/>
      <c r="P36" s="12">
        <f t="shared" si="4"/>
        <v>0</v>
      </c>
      <c r="Q36" s="10"/>
      <c r="R36" s="12">
        <f t="shared" si="5"/>
        <v>0</v>
      </c>
      <c r="S36" s="10"/>
      <c r="T36" s="12">
        <f t="shared" si="6"/>
        <v>0</v>
      </c>
      <c r="U36" s="10"/>
      <c r="V36" s="12">
        <f t="shared" si="7"/>
        <v>0</v>
      </c>
      <c r="W36" s="10"/>
      <c r="Z36" s="24">
        <f>ROUND('Optativa 1 Datos'!$D$4*D36*E36+'Optativa 1 Datos'!$D$5*F36*G36+'Optativa 1 Datos'!$D$6*H36*I36+'Optativa 1 Datos'!$D$7*J36*K36+'Optativa 1 Datos'!$D$8*L36*M36+'Optativa 1 Datos'!$D$9*N36*O36+'Optativa 1 Datos'!$D$10*P36*Q36+'Optativa 1 Datos'!$D$11*R36*S36+'Optativa 1 Datos'!$D$12*T36*U36+'Optativa 1 Datos'!$D$13*V36*W36,2)</f>
        <v>0</v>
      </c>
      <c r="AA36" s="24">
        <f>ROUND('Optativa 1 Datos'!$D$4*D36+'Optativa 1 Datos'!$D$5*F36+'Optativa 1 Datos'!$D$6*H36+'Optativa 1 Datos'!$D$7*J36+'Optativa 1 Datos'!$D$8*L36+'Optativa 1 Datos'!$D$9*N36+'Optativa 1 Datos'!$D$10*P36+'Optativa 1 Datos'!$D$11*R36+'Optativa 1 Datos'!$D$12*T36+'Optativa 1 Datos'!$D$13*V36,2)</f>
        <v>0</v>
      </c>
      <c r="AB36" s="24">
        <f>ROUND('Optativa 1 Datos'!$E$4*D36*E36+'Optativa 1 Datos'!$E$5*F36*G36+'Optativa 1 Datos'!$E$6*H36*I36+'Optativa 1 Datos'!$E$7*J36*K36+'Optativa 1 Datos'!$E$8*L36*M36+'Optativa 1 Datos'!$E$9*N36*O36+'Optativa 1 Datos'!$E$10*P36*Q36+'Optativa 1 Datos'!$E$11*R36*S36+'Optativa 1 Datos'!$E$12*T36*U36+'Optativa 1 Datos'!$E$13*V36*W36,2)</f>
        <v>0</v>
      </c>
      <c r="AC36" s="24">
        <f>ROUND('Optativa 1 Datos'!$E$4*D36+'Optativa 1 Datos'!$E$5*F36+'Optativa 1 Datos'!$E$6*H36+'Optativa 1 Datos'!$E$7*J36+'Optativa 1 Datos'!$E$8*L36+'Optativa 1 Datos'!$E$9*N36+'Optativa 1 Datos'!$E$10*P36+'Optativa 1 Datos'!$E$11*R36+'Optativa 1 Datos'!$E$12*T36+'Optativa 1 Datos'!$E$13*V36,2)</f>
        <v>0</v>
      </c>
      <c r="AD36" s="24">
        <f>ROUND('Optativa 1 Datos'!$F$4*D36*E36+'Optativa 1 Datos'!$F$5*F36*G36+'Optativa 1 Datos'!$F$6*H36*I36+'Optativa 1 Datos'!$F$7*J36*K36+'Optativa 1 Datos'!$F$8*L36*M36+'Optativa 1 Datos'!$F$9*N36*O36+'Optativa 1 Datos'!$F$10*P36*Q36+'Optativa 1 Datos'!$F$11*R36*S36+'Optativa 1 Datos'!$F$12*T36*U36+'Optativa 1 Datos'!$F$13*V36*W36,2)</f>
        <v>0</v>
      </c>
      <c r="AE36" s="24">
        <f>ROUND('Optativa 1 Datos'!$F$4*D36+'Optativa 1 Datos'!$F$5*F36+'Optativa 1 Datos'!$F$6*H36+'Optativa 1 Datos'!$F$7*J36+'Optativa 1 Datos'!$F$8*L36+'Optativa 1 Datos'!$F$9*N36+'Optativa 1 Datos'!$F$10*P36+'Optativa 1 Datos'!$F$11*R36+'Optativa 1 Datos'!$F$12*T36+'Optativa 1 Datos'!$F$13*V36,2)</f>
        <v>0</v>
      </c>
      <c r="AF36" s="24">
        <f>ROUND('Optativa 1 Datos'!$G$4*D36*E36+'Optativa 1 Datos'!$G$5*F36*G36+'Optativa 1 Datos'!$G$6*H36*I36+'Optativa 1 Datos'!$G$7*J36*K36+'Optativa 1 Datos'!$G$8*L36*M36+'Optativa 1 Datos'!$G$9*N36*O36+'Optativa 1 Datos'!$G$10*P36*Q36+'Optativa 1 Datos'!$G$11*R36*S36+'Optativa 1 Datos'!$G$12*T36*U36+'Optativa 1 Datos'!$G$13*V36*W36,2)</f>
        <v>0</v>
      </c>
      <c r="AG36" s="24">
        <f>ROUND('Optativa 1 Datos'!$G$4*D36+'Optativa 1 Datos'!$G$5*F36+'Optativa 1 Datos'!$G$6*H36+'Optativa 1 Datos'!$G$7*J36+'Optativa 1 Datos'!$G$8*L36+'Optativa 1 Datos'!$G$9*N36+'Optativa 1 Datos'!$G$10*P36+'Optativa 1 Datos'!$G$11*R36+'Optativa 1 Datos'!$G$12*T36+'Optativa 1 Datos'!$G$13*V36,2)</f>
        <v>0</v>
      </c>
      <c r="AH36" s="24">
        <f>ROUND('Optativa 1 Datos'!$H$4*D36*E36+'Optativa 1 Datos'!$H$5*F36*G36+'Optativa 1 Datos'!$H$6*H36*I36+'Optativa 1 Datos'!$H$7*J36*K36+'Optativa 1 Datos'!$H$8*L36*M36+'Optativa 1 Datos'!$H$9*N36*O36+'Optativa 1 Datos'!$H$10*P36*Q36+'Optativa 1 Datos'!$H$11*R36*S36+'Optativa 1 Datos'!$H$12*T36*U36+'Optativa 1 Datos'!$H$13*V36*W36,2)</f>
        <v>0</v>
      </c>
      <c r="AI36" s="24">
        <f>ROUND('Optativa 1 Datos'!$H$4*D36+'Optativa 1 Datos'!$H$5*F36+'Optativa 1 Datos'!$H$6*H36+'Optativa 1 Datos'!$H$7*J36+'Optativa 1 Datos'!$H$8*L36+'Optativa 1 Datos'!$H$9*N36+'Optativa 1 Datos'!$H$10*P36+'Optativa 1 Datos'!$H$11*R36+'Optativa 1 Datos'!$H$12*T36+'Optativa 1 Datos'!$H$13*V36,2)</f>
        <v>0</v>
      </c>
      <c r="AJ36" s="24">
        <f>ROUND('Optativa 1 Datos'!$I$4*D36*E36+'Optativa 1 Datos'!$I$5*F36*G36+'Optativa 1 Datos'!$I$6*H36*I36+'Optativa 1 Datos'!$I$7*J36*K36+'Optativa 1 Datos'!$I$8*L36*M36+'Optativa 1 Datos'!$I$9*N36*O36+'Optativa 1 Datos'!$I$10*P36*Q36+'Optativa 1 Datos'!$I$11*R36*S36+'Optativa 1 Datos'!$I$12*T36*U36+'Optativa 1 Datos'!$I$13*V36*W36,2)</f>
        <v>0</v>
      </c>
      <c r="AK36" s="24">
        <f>ROUND('Optativa 1 Datos'!$I$4*D36+'Optativa 1 Datos'!$I$5*F36+'Optativa 1 Datos'!$I$6*H36+'Optativa 1 Datos'!$I$7*J36+'Optativa 1 Datos'!$I$8*L36+'Optativa 1 Datos'!$I$9*N36+'Optativa 1 Datos'!$I$10*P36+'Optativa 1 Datos'!$I$11*R36+'Optativa 1 Datos'!$I$12*T36+'Optativa 1 Datos'!$I$13*V36,2)</f>
        <v>0</v>
      </c>
      <c r="AL36" s="24">
        <f>ROUND('Optativa 1 Datos'!$J$4*D36*E36+'Optativa 1 Datos'!$J$5*F36*G36+'Optativa 1 Datos'!$J$6*H36*I36+'Optativa 1 Datos'!$J$7*J36*K36+'Optativa 1 Datos'!$J$8*L36*M36+'Optativa 1 Datos'!$J$9*N36*O36+'Optativa 1 Datos'!$J$10*P36*Q36+'Optativa 1 Datos'!$J$11*R36*S36+'Optativa 1 Datos'!$J$12*T36*U36+'Optativa 1 Datos'!$J$13*V36*W36,2)</f>
        <v>0</v>
      </c>
      <c r="AM36" s="24">
        <f>ROUND('Optativa 1 Datos'!$J$4*D36+'Optativa 1 Datos'!$J$5*F36+'Optativa 1 Datos'!$J$6*H36+'Optativa 1 Datos'!$J$7*J36+'Optativa 1 Datos'!$J$8*L36+'Optativa 1 Datos'!$J$9*N36+'Optativa 1 Datos'!$J$10*P36+'Optativa 1 Datos'!$J$11*R36+'Optativa 1 Datos'!$J$12*T36+'Optativa 1 Datos'!$J$13*V36,2)</f>
        <v>0</v>
      </c>
      <c r="AN36" s="24">
        <f>ROUND('Optativa 1 Datos'!$K$4*D36*E36+'Optativa 1 Datos'!$K$5*F36*G36+'Optativa 1 Datos'!$K$6*H36*I36+'Optativa 1 Datos'!$K$7*J36*K36+'Optativa 1 Datos'!$K$8*L36*M36+'Optativa 1 Datos'!$K$9*N36*O36+'Optativa 1 Datos'!$K$10*P36*Q36+'Optativa 1 Datos'!$K$11*R36*S36+'Optativa 1 Datos'!$K$12*T36*U36+'Optativa 1 Datos'!$K$13*V36*W36,2)</f>
        <v>0</v>
      </c>
      <c r="AO36" s="24">
        <f>ROUND('Optativa 1 Datos'!$K$4*D36+'Optativa 1 Datos'!$K$5*F36+'Optativa 1 Datos'!$K$6*H36+'Optativa 1 Datos'!$K$7*J36+'Optativa 1 Datos'!$K$8*L36+'Optativa 1 Datos'!$K$9*N36+'Optativa 1 Datos'!$K$10*P36+'Optativa 1 Datos'!$K$11*R36+'Optativa 1 Datos'!$K$12*T36+'Optativa 1 Datos'!$K$13*V36,2)</f>
        <v>0</v>
      </c>
    </row>
    <row r="37" spans="1:41" x14ac:dyDescent="0.25">
      <c r="A37" s="2">
        <v>34</v>
      </c>
      <c r="B37" s="2" t="str">
        <f>IF(ISBLANK(PRINCIPAL!B37)," ",PRINCIPAL!B37)</f>
        <v xml:space="preserve"> </v>
      </c>
      <c r="C37" s="14">
        <f t="shared" si="1"/>
        <v>0</v>
      </c>
      <c r="D37" s="12">
        <f t="shared" si="2"/>
        <v>0</v>
      </c>
      <c r="E37" s="9"/>
      <c r="F37" s="12">
        <f t="shared" si="8"/>
        <v>0</v>
      </c>
      <c r="G37" s="9"/>
      <c r="H37" s="12">
        <f t="shared" si="9"/>
        <v>0</v>
      </c>
      <c r="I37" s="9"/>
      <c r="J37" s="12">
        <f t="shared" si="10"/>
        <v>0</v>
      </c>
      <c r="K37" s="9"/>
      <c r="L37" s="12">
        <f t="shared" si="11"/>
        <v>0</v>
      </c>
      <c r="M37" s="9"/>
      <c r="N37" s="12">
        <f t="shared" si="3"/>
        <v>0</v>
      </c>
      <c r="O37" s="9"/>
      <c r="P37" s="12">
        <f t="shared" si="4"/>
        <v>0</v>
      </c>
      <c r="Q37" s="9"/>
      <c r="R37" s="12">
        <f t="shared" si="5"/>
        <v>0</v>
      </c>
      <c r="S37" s="9"/>
      <c r="T37" s="12">
        <f t="shared" si="6"/>
        <v>0</v>
      </c>
      <c r="U37" s="9"/>
      <c r="V37" s="12">
        <f t="shared" si="7"/>
        <v>0</v>
      </c>
      <c r="W37" s="9"/>
      <c r="Z37" s="24">
        <f>ROUND('Optativa 1 Datos'!$D$4*D37*E37+'Optativa 1 Datos'!$D$5*F37*G37+'Optativa 1 Datos'!$D$6*H37*I37+'Optativa 1 Datos'!$D$7*J37*K37+'Optativa 1 Datos'!$D$8*L37*M37+'Optativa 1 Datos'!$D$9*N37*O37+'Optativa 1 Datos'!$D$10*P37*Q37+'Optativa 1 Datos'!$D$11*R37*S37+'Optativa 1 Datos'!$D$12*T37*U37+'Optativa 1 Datos'!$D$13*V37*W37,2)</f>
        <v>0</v>
      </c>
      <c r="AA37" s="24">
        <f>ROUND('Optativa 1 Datos'!$D$4*D37+'Optativa 1 Datos'!$D$5*F37+'Optativa 1 Datos'!$D$6*H37+'Optativa 1 Datos'!$D$7*J37+'Optativa 1 Datos'!$D$8*L37+'Optativa 1 Datos'!$D$9*N37+'Optativa 1 Datos'!$D$10*P37+'Optativa 1 Datos'!$D$11*R37+'Optativa 1 Datos'!$D$12*T37+'Optativa 1 Datos'!$D$13*V37,2)</f>
        <v>0</v>
      </c>
      <c r="AB37" s="24">
        <f>ROUND('Optativa 1 Datos'!$E$4*D37*E37+'Optativa 1 Datos'!$E$5*F37*G37+'Optativa 1 Datos'!$E$6*H37*I37+'Optativa 1 Datos'!$E$7*J37*K37+'Optativa 1 Datos'!$E$8*L37*M37+'Optativa 1 Datos'!$E$9*N37*O37+'Optativa 1 Datos'!$E$10*P37*Q37+'Optativa 1 Datos'!$E$11*R37*S37+'Optativa 1 Datos'!$E$12*T37*U37+'Optativa 1 Datos'!$E$13*V37*W37,2)</f>
        <v>0</v>
      </c>
      <c r="AC37" s="24">
        <f>ROUND('Optativa 1 Datos'!$E$4*D37+'Optativa 1 Datos'!$E$5*F37+'Optativa 1 Datos'!$E$6*H37+'Optativa 1 Datos'!$E$7*J37+'Optativa 1 Datos'!$E$8*L37+'Optativa 1 Datos'!$E$9*N37+'Optativa 1 Datos'!$E$10*P37+'Optativa 1 Datos'!$E$11*R37+'Optativa 1 Datos'!$E$12*T37+'Optativa 1 Datos'!$E$13*V37,2)</f>
        <v>0</v>
      </c>
      <c r="AD37" s="24">
        <f>ROUND('Optativa 1 Datos'!$F$4*D37*E37+'Optativa 1 Datos'!$F$5*F37*G37+'Optativa 1 Datos'!$F$6*H37*I37+'Optativa 1 Datos'!$F$7*J37*K37+'Optativa 1 Datos'!$F$8*L37*M37+'Optativa 1 Datos'!$F$9*N37*O37+'Optativa 1 Datos'!$F$10*P37*Q37+'Optativa 1 Datos'!$F$11*R37*S37+'Optativa 1 Datos'!$F$12*T37*U37+'Optativa 1 Datos'!$F$13*V37*W37,2)</f>
        <v>0</v>
      </c>
      <c r="AE37" s="24">
        <f>ROUND('Optativa 1 Datos'!$F$4*D37+'Optativa 1 Datos'!$F$5*F37+'Optativa 1 Datos'!$F$6*H37+'Optativa 1 Datos'!$F$7*J37+'Optativa 1 Datos'!$F$8*L37+'Optativa 1 Datos'!$F$9*N37+'Optativa 1 Datos'!$F$10*P37+'Optativa 1 Datos'!$F$11*R37+'Optativa 1 Datos'!$F$12*T37+'Optativa 1 Datos'!$F$13*V37,2)</f>
        <v>0</v>
      </c>
      <c r="AF37" s="24">
        <f>ROUND('Optativa 1 Datos'!$G$4*D37*E37+'Optativa 1 Datos'!$G$5*F37*G37+'Optativa 1 Datos'!$G$6*H37*I37+'Optativa 1 Datos'!$G$7*J37*K37+'Optativa 1 Datos'!$G$8*L37*M37+'Optativa 1 Datos'!$G$9*N37*O37+'Optativa 1 Datos'!$G$10*P37*Q37+'Optativa 1 Datos'!$G$11*R37*S37+'Optativa 1 Datos'!$G$12*T37*U37+'Optativa 1 Datos'!$G$13*V37*W37,2)</f>
        <v>0</v>
      </c>
      <c r="AG37" s="24">
        <f>ROUND('Optativa 1 Datos'!$G$4*D37+'Optativa 1 Datos'!$G$5*F37+'Optativa 1 Datos'!$G$6*H37+'Optativa 1 Datos'!$G$7*J37+'Optativa 1 Datos'!$G$8*L37+'Optativa 1 Datos'!$G$9*N37+'Optativa 1 Datos'!$G$10*P37+'Optativa 1 Datos'!$G$11*R37+'Optativa 1 Datos'!$G$12*T37+'Optativa 1 Datos'!$G$13*V37,2)</f>
        <v>0</v>
      </c>
      <c r="AH37" s="24">
        <f>ROUND('Optativa 1 Datos'!$H$4*D37*E37+'Optativa 1 Datos'!$H$5*F37*G37+'Optativa 1 Datos'!$H$6*H37*I37+'Optativa 1 Datos'!$H$7*J37*K37+'Optativa 1 Datos'!$H$8*L37*M37+'Optativa 1 Datos'!$H$9*N37*O37+'Optativa 1 Datos'!$H$10*P37*Q37+'Optativa 1 Datos'!$H$11*R37*S37+'Optativa 1 Datos'!$H$12*T37*U37+'Optativa 1 Datos'!$H$13*V37*W37,2)</f>
        <v>0</v>
      </c>
      <c r="AI37" s="24">
        <f>ROUND('Optativa 1 Datos'!$H$4*D37+'Optativa 1 Datos'!$H$5*F37+'Optativa 1 Datos'!$H$6*H37+'Optativa 1 Datos'!$H$7*J37+'Optativa 1 Datos'!$H$8*L37+'Optativa 1 Datos'!$H$9*N37+'Optativa 1 Datos'!$H$10*P37+'Optativa 1 Datos'!$H$11*R37+'Optativa 1 Datos'!$H$12*T37+'Optativa 1 Datos'!$H$13*V37,2)</f>
        <v>0</v>
      </c>
      <c r="AJ37" s="24">
        <f>ROUND('Optativa 1 Datos'!$I$4*D37*E37+'Optativa 1 Datos'!$I$5*F37*G37+'Optativa 1 Datos'!$I$6*H37*I37+'Optativa 1 Datos'!$I$7*J37*K37+'Optativa 1 Datos'!$I$8*L37*M37+'Optativa 1 Datos'!$I$9*N37*O37+'Optativa 1 Datos'!$I$10*P37*Q37+'Optativa 1 Datos'!$I$11*R37*S37+'Optativa 1 Datos'!$I$12*T37*U37+'Optativa 1 Datos'!$I$13*V37*W37,2)</f>
        <v>0</v>
      </c>
      <c r="AK37" s="24">
        <f>ROUND('Optativa 1 Datos'!$I$4*D37+'Optativa 1 Datos'!$I$5*F37+'Optativa 1 Datos'!$I$6*H37+'Optativa 1 Datos'!$I$7*J37+'Optativa 1 Datos'!$I$8*L37+'Optativa 1 Datos'!$I$9*N37+'Optativa 1 Datos'!$I$10*P37+'Optativa 1 Datos'!$I$11*R37+'Optativa 1 Datos'!$I$12*T37+'Optativa 1 Datos'!$I$13*V37,2)</f>
        <v>0</v>
      </c>
      <c r="AL37" s="24">
        <f>ROUND('Optativa 1 Datos'!$J$4*D37*E37+'Optativa 1 Datos'!$J$5*F37*G37+'Optativa 1 Datos'!$J$6*H37*I37+'Optativa 1 Datos'!$J$7*J37*K37+'Optativa 1 Datos'!$J$8*L37*M37+'Optativa 1 Datos'!$J$9*N37*O37+'Optativa 1 Datos'!$J$10*P37*Q37+'Optativa 1 Datos'!$J$11*R37*S37+'Optativa 1 Datos'!$J$12*T37*U37+'Optativa 1 Datos'!$J$13*V37*W37,2)</f>
        <v>0</v>
      </c>
      <c r="AM37" s="24">
        <f>ROUND('Optativa 1 Datos'!$J$4*D37+'Optativa 1 Datos'!$J$5*F37+'Optativa 1 Datos'!$J$6*H37+'Optativa 1 Datos'!$J$7*J37+'Optativa 1 Datos'!$J$8*L37+'Optativa 1 Datos'!$J$9*N37+'Optativa 1 Datos'!$J$10*P37+'Optativa 1 Datos'!$J$11*R37+'Optativa 1 Datos'!$J$12*T37+'Optativa 1 Datos'!$J$13*V37,2)</f>
        <v>0</v>
      </c>
      <c r="AN37" s="24">
        <f>ROUND('Optativa 1 Datos'!$K$4*D37*E37+'Optativa 1 Datos'!$K$5*F37*G37+'Optativa 1 Datos'!$K$6*H37*I37+'Optativa 1 Datos'!$K$7*J37*K37+'Optativa 1 Datos'!$K$8*L37*M37+'Optativa 1 Datos'!$K$9*N37*O37+'Optativa 1 Datos'!$K$10*P37*Q37+'Optativa 1 Datos'!$K$11*R37*S37+'Optativa 1 Datos'!$K$12*T37*U37+'Optativa 1 Datos'!$K$13*V37*W37,2)</f>
        <v>0</v>
      </c>
      <c r="AO37" s="24">
        <f>ROUND('Optativa 1 Datos'!$K$4*D37+'Optativa 1 Datos'!$K$5*F37+'Optativa 1 Datos'!$K$6*H37+'Optativa 1 Datos'!$K$7*J37+'Optativa 1 Datos'!$K$8*L37+'Optativa 1 Datos'!$K$9*N37+'Optativa 1 Datos'!$K$10*P37+'Optativa 1 Datos'!$K$11*R37+'Optativa 1 Datos'!$K$12*T37+'Optativa 1 Datos'!$K$13*V37,2)</f>
        <v>0</v>
      </c>
    </row>
    <row r="38" spans="1:41" x14ac:dyDescent="0.25">
      <c r="A38" s="2">
        <v>35</v>
      </c>
      <c r="B38" s="1" t="str">
        <f>IF(ISBLANK(PRINCIPAL!B38)," ",PRINCIPAL!B38)</f>
        <v xml:space="preserve"> </v>
      </c>
      <c r="C38" s="14">
        <f t="shared" si="1"/>
        <v>0</v>
      </c>
      <c r="D38" s="12">
        <f t="shared" si="2"/>
        <v>0</v>
      </c>
      <c r="E38" s="10"/>
      <c r="F38" s="12">
        <f t="shared" si="8"/>
        <v>0</v>
      </c>
      <c r="G38" s="10"/>
      <c r="H38" s="12">
        <f t="shared" si="9"/>
        <v>0</v>
      </c>
      <c r="I38" s="10"/>
      <c r="J38" s="12">
        <f t="shared" si="10"/>
        <v>0</v>
      </c>
      <c r="K38" s="10"/>
      <c r="L38" s="12">
        <f t="shared" si="11"/>
        <v>0</v>
      </c>
      <c r="M38" s="10"/>
      <c r="N38" s="12">
        <f t="shared" si="3"/>
        <v>0</v>
      </c>
      <c r="O38" s="10"/>
      <c r="P38" s="12">
        <f t="shared" si="4"/>
        <v>0</v>
      </c>
      <c r="Q38" s="10"/>
      <c r="R38" s="12">
        <f t="shared" si="5"/>
        <v>0</v>
      </c>
      <c r="S38" s="10"/>
      <c r="T38" s="12">
        <f t="shared" si="6"/>
        <v>0</v>
      </c>
      <c r="U38" s="10"/>
      <c r="V38" s="12">
        <f t="shared" si="7"/>
        <v>0</v>
      </c>
      <c r="W38" s="10"/>
      <c r="Z38" s="24">
        <f>ROUND('Optativa 1 Datos'!$D$4*D38*E38+'Optativa 1 Datos'!$D$5*F38*G38+'Optativa 1 Datos'!$D$6*H38*I38+'Optativa 1 Datos'!$D$7*J38*K38+'Optativa 1 Datos'!$D$8*L38*M38+'Optativa 1 Datos'!$D$9*N38*O38+'Optativa 1 Datos'!$D$10*P38*Q38+'Optativa 1 Datos'!$D$11*R38*S38+'Optativa 1 Datos'!$D$12*T38*U38+'Optativa 1 Datos'!$D$13*V38*W38,2)</f>
        <v>0</v>
      </c>
      <c r="AA38" s="24">
        <f>ROUND('Optativa 1 Datos'!$D$4*D38+'Optativa 1 Datos'!$D$5*F38+'Optativa 1 Datos'!$D$6*H38+'Optativa 1 Datos'!$D$7*J38+'Optativa 1 Datos'!$D$8*L38+'Optativa 1 Datos'!$D$9*N38+'Optativa 1 Datos'!$D$10*P38+'Optativa 1 Datos'!$D$11*R38+'Optativa 1 Datos'!$D$12*T38+'Optativa 1 Datos'!$D$13*V38,2)</f>
        <v>0</v>
      </c>
      <c r="AB38" s="24">
        <f>ROUND('Optativa 1 Datos'!$E$4*D38*E38+'Optativa 1 Datos'!$E$5*F38*G38+'Optativa 1 Datos'!$E$6*H38*I38+'Optativa 1 Datos'!$E$7*J38*K38+'Optativa 1 Datos'!$E$8*L38*M38+'Optativa 1 Datos'!$E$9*N38*O38+'Optativa 1 Datos'!$E$10*P38*Q38+'Optativa 1 Datos'!$E$11*R38*S38+'Optativa 1 Datos'!$E$12*T38*U38+'Optativa 1 Datos'!$E$13*V38*W38,2)</f>
        <v>0</v>
      </c>
      <c r="AC38" s="24">
        <f>ROUND('Optativa 1 Datos'!$E$4*D38+'Optativa 1 Datos'!$E$5*F38+'Optativa 1 Datos'!$E$6*H38+'Optativa 1 Datos'!$E$7*J38+'Optativa 1 Datos'!$E$8*L38+'Optativa 1 Datos'!$E$9*N38+'Optativa 1 Datos'!$E$10*P38+'Optativa 1 Datos'!$E$11*R38+'Optativa 1 Datos'!$E$12*T38+'Optativa 1 Datos'!$E$13*V38,2)</f>
        <v>0</v>
      </c>
      <c r="AD38" s="24">
        <f>ROUND('Optativa 1 Datos'!$F$4*D38*E38+'Optativa 1 Datos'!$F$5*F38*G38+'Optativa 1 Datos'!$F$6*H38*I38+'Optativa 1 Datos'!$F$7*J38*K38+'Optativa 1 Datos'!$F$8*L38*M38+'Optativa 1 Datos'!$F$9*N38*O38+'Optativa 1 Datos'!$F$10*P38*Q38+'Optativa 1 Datos'!$F$11*R38*S38+'Optativa 1 Datos'!$F$12*T38*U38+'Optativa 1 Datos'!$F$13*V38*W38,2)</f>
        <v>0</v>
      </c>
      <c r="AE38" s="24">
        <f>ROUND('Optativa 1 Datos'!$F$4*D38+'Optativa 1 Datos'!$F$5*F38+'Optativa 1 Datos'!$F$6*H38+'Optativa 1 Datos'!$F$7*J38+'Optativa 1 Datos'!$F$8*L38+'Optativa 1 Datos'!$F$9*N38+'Optativa 1 Datos'!$F$10*P38+'Optativa 1 Datos'!$F$11*R38+'Optativa 1 Datos'!$F$12*T38+'Optativa 1 Datos'!$F$13*V38,2)</f>
        <v>0</v>
      </c>
      <c r="AF38" s="24">
        <f>ROUND('Optativa 1 Datos'!$G$4*D38*E38+'Optativa 1 Datos'!$G$5*F38*G38+'Optativa 1 Datos'!$G$6*H38*I38+'Optativa 1 Datos'!$G$7*J38*K38+'Optativa 1 Datos'!$G$8*L38*M38+'Optativa 1 Datos'!$G$9*N38*O38+'Optativa 1 Datos'!$G$10*P38*Q38+'Optativa 1 Datos'!$G$11*R38*S38+'Optativa 1 Datos'!$G$12*T38*U38+'Optativa 1 Datos'!$G$13*V38*W38,2)</f>
        <v>0</v>
      </c>
      <c r="AG38" s="24">
        <f>ROUND('Optativa 1 Datos'!$G$4*D38+'Optativa 1 Datos'!$G$5*F38+'Optativa 1 Datos'!$G$6*H38+'Optativa 1 Datos'!$G$7*J38+'Optativa 1 Datos'!$G$8*L38+'Optativa 1 Datos'!$G$9*N38+'Optativa 1 Datos'!$G$10*P38+'Optativa 1 Datos'!$G$11*R38+'Optativa 1 Datos'!$G$12*T38+'Optativa 1 Datos'!$G$13*V38,2)</f>
        <v>0</v>
      </c>
      <c r="AH38" s="24">
        <f>ROUND('Optativa 1 Datos'!$H$4*D38*E38+'Optativa 1 Datos'!$H$5*F38*G38+'Optativa 1 Datos'!$H$6*H38*I38+'Optativa 1 Datos'!$H$7*J38*K38+'Optativa 1 Datos'!$H$8*L38*M38+'Optativa 1 Datos'!$H$9*N38*O38+'Optativa 1 Datos'!$H$10*P38*Q38+'Optativa 1 Datos'!$H$11*R38*S38+'Optativa 1 Datos'!$H$12*T38*U38+'Optativa 1 Datos'!$H$13*V38*W38,2)</f>
        <v>0</v>
      </c>
      <c r="AI38" s="24">
        <f>ROUND('Optativa 1 Datos'!$H$4*D38+'Optativa 1 Datos'!$H$5*F38+'Optativa 1 Datos'!$H$6*H38+'Optativa 1 Datos'!$H$7*J38+'Optativa 1 Datos'!$H$8*L38+'Optativa 1 Datos'!$H$9*N38+'Optativa 1 Datos'!$H$10*P38+'Optativa 1 Datos'!$H$11*R38+'Optativa 1 Datos'!$H$12*T38+'Optativa 1 Datos'!$H$13*V38,2)</f>
        <v>0</v>
      </c>
      <c r="AJ38" s="24">
        <f>ROUND('Optativa 1 Datos'!$I$4*D38*E38+'Optativa 1 Datos'!$I$5*F38*G38+'Optativa 1 Datos'!$I$6*H38*I38+'Optativa 1 Datos'!$I$7*J38*K38+'Optativa 1 Datos'!$I$8*L38*M38+'Optativa 1 Datos'!$I$9*N38*O38+'Optativa 1 Datos'!$I$10*P38*Q38+'Optativa 1 Datos'!$I$11*R38*S38+'Optativa 1 Datos'!$I$12*T38*U38+'Optativa 1 Datos'!$I$13*V38*W38,2)</f>
        <v>0</v>
      </c>
      <c r="AK38" s="24">
        <f>ROUND('Optativa 1 Datos'!$I$4*D38+'Optativa 1 Datos'!$I$5*F38+'Optativa 1 Datos'!$I$6*H38+'Optativa 1 Datos'!$I$7*J38+'Optativa 1 Datos'!$I$8*L38+'Optativa 1 Datos'!$I$9*N38+'Optativa 1 Datos'!$I$10*P38+'Optativa 1 Datos'!$I$11*R38+'Optativa 1 Datos'!$I$12*T38+'Optativa 1 Datos'!$I$13*V38,2)</f>
        <v>0</v>
      </c>
      <c r="AL38" s="24">
        <f>ROUND('Optativa 1 Datos'!$J$4*D38*E38+'Optativa 1 Datos'!$J$5*F38*G38+'Optativa 1 Datos'!$J$6*H38*I38+'Optativa 1 Datos'!$J$7*J38*K38+'Optativa 1 Datos'!$J$8*L38*M38+'Optativa 1 Datos'!$J$9*N38*O38+'Optativa 1 Datos'!$J$10*P38*Q38+'Optativa 1 Datos'!$J$11*R38*S38+'Optativa 1 Datos'!$J$12*T38*U38+'Optativa 1 Datos'!$J$13*V38*W38,2)</f>
        <v>0</v>
      </c>
      <c r="AM38" s="24">
        <f>ROUND('Optativa 1 Datos'!$J$4*D38+'Optativa 1 Datos'!$J$5*F38+'Optativa 1 Datos'!$J$6*H38+'Optativa 1 Datos'!$J$7*J38+'Optativa 1 Datos'!$J$8*L38+'Optativa 1 Datos'!$J$9*N38+'Optativa 1 Datos'!$J$10*P38+'Optativa 1 Datos'!$J$11*R38+'Optativa 1 Datos'!$J$12*T38+'Optativa 1 Datos'!$J$13*V38,2)</f>
        <v>0</v>
      </c>
      <c r="AN38" s="24">
        <f>ROUND('Optativa 1 Datos'!$K$4*D38*E38+'Optativa 1 Datos'!$K$5*F38*G38+'Optativa 1 Datos'!$K$6*H38*I38+'Optativa 1 Datos'!$K$7*J38*K38+'Optativa 1 Datos'!$K$8*L38*M38+'Optativa 1 Datos'!$K$9*N38*O38+'Optativa 1 Datos'!$K$10*P38*Q38+'Optativa 1 Datos'!$K$11*R38*S38+'Optativa 1 Datos'!$K$12*T38*U38+'Optativa 1 Datos'!$K$13*V38*W38,2)</f>
        <v>0</v>
      </c>
      <c r="AO38" s="24">
        <f>ROUND('Optativa 1 Datos'!$K$4*D38+'Optativa 1 Datos'!$K$5*F38+'Optativa 1 Datos'!$K$6*H38+'Optativa 1 Datos'!$K$7*J38+'Optativa 1 Datos'!$K$8*L38+'Optativa 1 Datos'!$K$9*N38+'Optativa 1 Datos'!$K$10*P38+'Optativa 1 Datos'!$K$11*R38+'Optativa 1 Datos'!$K$12*T38+'Optativa 1 Datos'!$K$13*V38,2)</f>
        <v>0</v>
      </c>
    </row>
    <row r="39" spans="1:41" x14ac:dyDescent="0.25">
      <c r="A39" s="2">
        <v>36</v>
      </c>
      <c r="B39" s="2" t="str">
        <f>IF(ISBLANK(PRINCIPAL!B39)," ",PRINCIPAL!B39)</f>
        <v xml:space="preserve"> </v>
      </c>
      <c r="C39" s="14">
        <f t="shared" si="1"/>
        <v>0</v>
      </c>
      <c r="D39" s="12">
        <f t="shared" si="2"/>
        <v>0</v>
      </c>
      <c r="E39" s="9"/>
      <c r="F39" s="12">
        <f t="shared" si="8"/>
        <v>0</v>
      </c>
      <c r="G39" s="9"/>
      <c r="H39" s="12">
        <f t="shared" si="9"/>
        <v>0</v>
      </c>
      <c r="I39" s="9"/>
      <c r="J39" s="12">
        <f t="shared" si="10"/>
        <v>0</v>
      </c>
      <c r="K39" s="9"/>
      <c r="L39" s="12">
        <f t="shared" si="11"/>
        <v>0</v>
      </c>
      <c r="M39" s="9"/>
      <c r="N39" s="12">
        <f t="shared" si="3"/>
        <v>0</v>
      </c>
      <c r="O39" s="9"/>
      <c r="P39" s="12">
        <f t="shared" si="4"/>
        <v>0</v>
      </c>
      <c r="Q39" s="9"/>
      <c r="R39" s="12">
        <f t="shared" si="5"/>
        <v>0</v>
      </c>
      <c r="S39" s="9"/>
      <c r="T39" s="12">
        <f t="shared" si="6"/>
        <v>0</v>
      </c>
      <c r="U39" s="9"/>
      <c r="V39" s="12">
        <f t="shared" si="7"/>
        <v>0</v>
      </c>
      <c r="W39" s="9"/>
      <c r="Z39" s="24">
        <f>ROUND('Optativa 1 Datos'!$D$4*D39*E39+'Optativa 1 Datos'!$D$5*F39*G39+'Optativa 1 Datos'!$D$6*H39*I39+'Optativa 1 Datos'!$D$7*J39*K39+'Optativa 1 Datos'!$D$8*L39*M39+'Optativa 1 Datos'!$D$9*N39*O39+'Optativa 1 Datos'!$D$10*P39*Q39+'Optativa 1 Datos'!$D$11*R39*S39+'Optativa 1 Datos'!$D$12*T39*U39+'Optativa 1 Datos'!$D$13*V39*W39,2)</f>
        <v>0</v>
      </c>
      <c r="AA39" s="24">
        <f>ROUND('Optativa 1 Datos'!$D$4*D39+'Optativa 1 Datos'!$D$5*F39+'Optativa 1 Datos'!$D$6*H39+'Optativa 1 Datos'!$D$7*J39+'Optativa 1 Datos'!$D$8*L39+'Optativa 1 Datos'!$D$9*N39+'Optativa 1 Datos'!$D$10*P39+'Optativa 1 Datos'!$D$11*R39+'Optativa 1 Datos'!$D$12*T39+'Optativa 1 Datos'!$D$13*V39,2)</f>
        <v>0</v>
      </c>
      <c r="AB39" s="24">
        <f>ROUND('Optativa 1 Datos'!$E$4*D39*E39+'Optativa 1 Datos'!$E$5*F39*G39+'Optativa 1 Datos'!$E$6*H39*I39+'Optativa 1 Datos'!$E$7*J39*K39+'Optativa 1 Datos'!$E$8*L39*M39+'Optativa 1 Datos'!$E$9*N39*O39+'Optativa 1 Datos'!$E$10*P39*Q39+'Optativa 1 Datos'!$E$11*R39*S39+'Optativa 1 Datos'!$E$12*T39*U39+'Optativa 1 Datos'!$E$13*V39*W39,2)</f>
        <v>0</v>
      </c>
      <c r="AC39" s="24">
        <f>ROUND('Optativa 1 Datos'!$E$4*D39+'Optativa 1 Datos'!$E$5*F39+'Optativa 1 Datos'!$E$6*H39+'Optativa 1 Datos'!$E$7*J39+'Optativa 1 Datos'!$E$8*L39+'Optativa 1 Datos'!$E$9*N39+'Optativa 1 Datos'!$E$10*P39+'Optativa 1 Datos'!$E$11*R39+'Optativa 1 Datos'!$E$12*T39+'Optativa 1 Datos'!$E$13*V39,2)</f>
        <v>0</v>
      </c>
      <c r="AD39" s="24">
        <f>ROUND('Optativa 1 Datos'!$F$4*D39*E39+'Optativa 1 Datos'!$F$5*F39*G39+'Optativa 1 Datos'!$F$6*H39*I39+'Optativa 1 Datos'!$F$7*J39*K39+'Optativa 1 Datos'!$F$8*L39*M39+'Optativa 1 Datos'!$F$9*N39*O39+'Optativa 1 Datos'!$F$10*P39*Q39+'Optativa 1 Datos'!$F$11*R39*S39+'Optativa 1 Datos'!$F$12*T39*U39+'Optativa 1 Datos'!$F$13*V39*W39,2)</f>
        <v>0</v>
      </c>
      <c r="AE39" s="24">
        <f>ROUND('Optativa 1 Datos'!$F$4*D39+'Optativa 1 Datos'!$F$5*F39+'Optativa 1 Datos'!$F$6*H39+'Optativa 1 Datos'!$F$7*J39+'Optativa 1 Datos'!$F$8*L39+'Optativa 1 Datos'!$F$9*N39+'Optativa 1 Datos'!$F$10*P39+'Optativa 1 Datos'!$F$11*R39+'Optativa 1 Datos'!$F$12*T39+'Optativa 1 Datos'!$F$13*V39,2)</f>
        <v>0</v>
      </c>
      <c r="AF39" s="24">
        <f>ROUND('Optativa 1 Datos'!$G$4*D39*E39+'Optativa 1 Datos'!$G$5*F39*G39+'Optativa 1 Datos'!$G$6*H39*I39+'Optativa 1 Datos'!$G$7*J39*K39+'Optativa 1 Datos'!$G$8*L39*M39+'Optativa 1 Datos'!$G$9*N39*O39+'Optativa 1 Datos'!$G$10*P39*Q39+'Optativa 1 Datos'!$G$11*R39*S39+'Optativa 1 Datos'!$G$12*T39*U39+'Optativa 1 Datos'!$G$13*V39*W39,2)</f>
        <v>0</v>
      </c>
      <c r="AG39" s="24">
        <f>ROUND('Optativa 1 Datos'!$G$4*D39+'Optativa 1 Datos'!$G$5*F39+'Optativa 1 Datos'!$G$6*H39+'Optativa 1 Datos'!$G$7*J39+'Optativa 1 Datos'!$G$8*L39+'Optativa 1 Datos'!$G$9*N39+'Optativa 1 Datos'!$G$10*P39+'Optativa 1 Datos'!$G$11*R39+'Optativa 1 Datos'!$G$12*T39+'Optativa 1 Datos'!$G$13*V39,2)</f>
        <v>0</v>
      </c>
      <c r="AH39" s="24">
        <f>ROUND('Optativa 1 Datos'!$H$4*D39*E39+'Optativa 1 Datos'!$H$5*F39*G39+'Optativa 1 Datos'!$H$6*H39*I39+'Optativa 1 Datos'!$H$7*J39*K39+'Optativa 1 Datos'!$H$8*L39*M39+'Optativa 1 Datos'!$H$9*N39*O39+'Optativa 1 Datos'!$H$10*P39*Q39+'Optativa 1 Datos'!$H$11*R39*S39+'Optativa 1 Datos'!$H$12*T39*U39+'Optativa 1 Datos'!$H$13*V39*W39,2)</f>
        <v>0</v>
      </c>
      <c r="AI39" s="24">
        <f>ROUND('Optativa 1 Datos'!$H$4*D39+'Optativa 1 Datos'!$H$5*F39+'Optativa 1 Datos'!$H$6*H39+'Optativa 1 Datos'!$H$7*J39+'Optativa 1 Datos'!$H$8*L39+'Optativa 1 Datos'!$H$9*N39+'Optativa 1 Datos'!$H$10*P39+'Optativa 1 Datos'!$H$11*R39+'Optativa 1 Datos'!$H$12*T39+'Optativa 1 Datos'!$H$13*V39,2)</f>
        <v>0</v>
      </c>
      <c r="AJ39" s="24">
        <f>ROUND('Optativa 1 Datos'!$I$4*D39*E39+'Optativa 1 Datos'!$I$5*F39*G39+'Optativa 1 Datos'!$I$6*H39*I39+'Optativa 1 Datos'!$I$7*J39*K39+'Optativa 1 Datos'!$I$8*L39*M39+'Optativa 1 Datos'!$I$9*N39*O39+'Optativa 1 Datos'!$I$10*P39*Q39+'Optativa 1 Datos'!$I$11*R39*S39+'Optativa 1 Datos'!$I$12*T39*U39+'Optativa 1 Datos'!$I$13*V39*W39,2)</f>
        <v>0</v>
      </c>
      <c r="AK39" s="24">
        <f>ROUND('Optativa 1 Datos'!$I$4*D39+'Optativa 1 Datos'!$I$5*F39+'Optativa 1 Datos'!$I$6*H39+'Optativa 1 Datos'!$I$7*J39+'Optativa 1 Datos'!$I$8*L39+'Optativa 1 Datos'!$I$9*N39+'Optativa 1 Datos'!$I$10*P39+'Optativa 1 Datos'!$I$11*R39+'Optativa 1 Datos'!$I$12*T39+'Optativa 1 Datos'!$I$13*V39,2)</f>
        <v>0</v>
      </c>
      <c r="AL39" s="24">
        <f>ROUND('Optativa 1 Datos'!$J$4*D39*E39+'Optativa 1 Datos'!$J$5*F39*G39+'Optativa 1 Datos'!$J$6*H39*I39+'Optativa 1 Datos'!$J$7*J39*K39+'Optativa 1 Datos'!$J$8*L39*M39+'Optativa 1 Datos'!$J$9*N39*O39+'Optativa 1 Datos'!$J$10*P39*Q39+'Optativa 1 Datos'!$J$11*R39*S39+'Optativa 1 Datos'!$J$12*T39*U39+'Optativa 1 Datos'!$J$13*V39*W39,2)</f>
        <v>0</v>
      </c>
      <c r="AM39" s="24">
        <f>ROUND('Optativa 1 Datos'!$J$4*D39+'Optativa 1 Datos'!$J$5*F39+'Optativa 1 Datos'!$J$6*H39+'Optativa 1 Datos'!$J$7*J39+'Optativa 1 Datos'!$J$8*L39+'Optativa 1 Datos'!$J$9*N39+'Optativa 1 Datos'!$J$10*P39+'Optativa 1 Datos'!$J$11*R39+'Optativa 1 Datos'!$J$12*T39+'Optativa 1 Datos'!$J$13*V39,2)</f>
        <v>0</v>
      </c>
      <c r="AN39" s="24">
        <f>ROUND('Optativa 1 Datos'!$K$4*D39*E39+'Optativa 1 Datos'!$K$5*F39*G39+'Optativa 1 Datos'!$K$6*H39*I39+'Optativa 1 Datos'!$K$7*J39*K39+'Optativa 1 Datos'!$K$8*L39*M39+'Optativa 1 Datos'!$K$9*N39*O39+'Optativa 1 Datos'!$K$10*P39*Q39+'Optativa 1 Datos'!$K$11*R39*S39+'Optativa 1 Datos'!$K$12*T39*U39+'Optativa 1 Datos'!$K$13*V39*W39,2)</f>
        <v>0</v>
      </c>
      <c r="AO39" s="24">
        <f>ROUND('Optativa 1 Datos'!$K$4*D39+'Optativa 1 Datos'!$K$5*F39+'Optativa 1 Datos'!$K$6*H39+'Optativa 1 Datos'!$K$7*J39+'Optativa 1 Datos'!$K$8*L39+'Optativa 1 Datos'!$K$9*N39+'Optativa 1 Datos'!$K$10*P39+'Optativa 1 Datos'!$K$11*R39+'Optativa 1 Datos'!$K$12*T39+'Optativa 1 Datos'!$K$13*V39,2)</f>
        <v>0</v>
      </c>
    </row>
    <row r="40" spans="1:41" x14ac:dyDescent="0.25">
      <c r="A40" s="2">
        <v>37</v>
      </c>
      <c r="B40" s="1" t="str">
        <f>IF(ISBLANK(PRINCIPAL!B40)," ",PRINCIPAL!B40)</f>
        <v xml:space="preserve"> </v>
      </c>
      <c r="C40" s="14">
        <f t="shared" si="1"/>
        <v>0</v>
      </c>
      <c r="D40" s="12">
        <f t="shared" si="2"/>
        <v>0</v>
      </c>
      <c r="E40" s="10"/>
      <c r="F40" s="12">
        <f t="shared" si="8"/>
        <v>0</v>
      </c>
      <c r="G40" s="10"/>
      <c r="H40" s="12">
        <f t="shared" si="9"/>
        <v>0</v>
      </c>
      <c r="I40" s="10"/>
      <c r="J40" s="12">
        <f t="shared" si="10"/>
        <v>0</v>
      </c>
      <c r="K40" s="10"/>
      <c r="L40" s="12">
        <f t="shared" si="11"/>
        <v>0</v>
      </c>
      <c r="M40" s="10"/>
      <c r="N40" s="12">
        <f t="shared" si="3"/>
        <v>0</v>
      </c>
      <c r="O40" s="10"/>
      <c r="P40" s="12">
        <f t="shared" si="4"/>
        <v>0</v>
      </c>
      <c r="Q40" s="10"/>
      <c r="R40" s="12">
        <f t="shared" si="5"/>
        <v>0</v>
      </c>
      <c r="S40" s="10"/>
      <c r="T40" s="12">
        <f t="shared" si="6"/>
        <v>0</v>
      </c>
      <c r="U40" s="10"/>
      <c r="V40" s="12">
        <f t="shared" si="7"/>
        <v>0</v>
      </c>
      <c r="W40" s="10"/>
      <c r="Z40" s="24">
        <f>ROUND('Optativa 1 Datos'!$D$4*D40*E40+'Optativa 1 Datos'!$D$5*F40*G40+'Optativa 1 Datos'!$D$6*H40*I40+'Optativa 1 Datos'!$D$7*J40*K40+'Optativa 1 Datos'!$D$8*L40*M40+'Optativa 1 Datos'!$D$9*N40*O40+'Optativa 1 Datos'!$D$10*P40*Q40+'Optativa 1 Datos'!$D$11*R40*S40+'Optativa 1 Datos'!$D$12*T40*U40+'Optativa 1 Datos'!$D$13*V40*W40,2)</f>
        <v>0</v>
      </c>
      <c r="AA40" s="24">
        <f>ROUND('Optativa 1 Datos'!$D$4*D40+'Optativa 1 Datos'!$D$5*F40+'Optativa 1 Datos'!$D$6*H40+'Optativa 1 Datos'!$D$7*J40+'Optativa 1 Datos'!$D$8*L40+'Optativa 1 Datos'!$D$9*N40+'Optativa 1 Datos'!$D$10*P40+'Optativa 1 Datos'!$D$11*R40+'Optativa 1 Datos'!$D$12*T40+'Optativa 1 Datos'!$D$13*V40,2)</f>
        <v>0</v>
      </c>
      <c r="AB40" s="24">
        <f>ROUND('Optativa 1 Datos'!$E$4*D40*E40+'Optativa 1 Datos'!$E$5*F40*G40+'Optativa 1 Datos'!$E$6*H40*I40+'Optativa 1 Datos'!$E$7*J40*K40+'Optativa 1 Datos'!$E$8*L40*M40+'Optativa 1 Datos'!$E$9*N40*O40+'Optativa 1 Datos'!$E$10*P40*Q40+'Optativa 1 Datos'!$E$11*R40*S40+'Optativa 1 Datos'!$E$12*T40*U40+'Optativa 1 Datos'!$E$13*V40*W40,2)</f>
        <v>0</v>
      </c>
      <c r="AC40" s="24">
        <f>ROUND('Optativa 1 Datos'!$E$4*D40+'Optativa 1 Datos'!$E$5*F40+'Optativa 1 Datos'!$E$6*H40+'Optativa 1 Datos'!$E$7*J40+'Optativa 1 Datos'!$E$8*L40+'Optativa 1 Datos'!$E$9*N40+'Optativa 1 Datos'!$E$10*P40+'Optativa 1 Datos'!$E$11*R40+'Optativa 1 Datos'!$E$12*T40+'Optativa 1 Datos'!$E$13*V40,2)</f>
        <v>0</v>
      </c>
      <c r="AD40" s="24">
        <f>ROUND('Optativa 1 Datos'!$F$4*D40*E40+'Optativa 1 Datos'!$F$5*F40*G40+'Optativa 1 Datos'!$F$6*H40*I40+'Optativa 1 Datos'!$F$7*J40*K40+'Optativa 1 Datos'!$F$8*L40*M40+'Optativa 1 Datos'!$F$9*N40*O40+'Optativa 1 Datos'!$F$10*P40*Q40+'Optativa 1 Datos'!$F$11*R40*S40+'Optativa 1 Datos'!$F$12*T40*U40+'Optativa 1 Datos'!$F$13*V40*W40,2)</f>
        <v>0</v>
      </c>
      <c r="AE40" s="24">
        <f>ROUND('Optativa 1 Datos'!$F$4*D40+'Optativa 1 Datos'!$F$5*F40+'Optativa 1 Datos'!$F$6*H40+'Optativa 1 Datos'!$F$7*J40+'Optativa 1 Datos'!$F$8*L40+'Optativa 1 Datos'!$F$9*N40+'Optativa 1 Datos'!$F$10*P40+'Optativa 1 Datos'!$F$11*R40+'Optativa 1 Datos'!$F$12*T40+'Optativa 1 Datos'!$F$13*V40,2)</f>
        <v>0</v>
      </c>
      <c r="AF40" s="24">
        <f>ROUND('Optativa 1 Datos'!$G$4*D40*E40+'Optativa 1 Datos'!$G$5*F40*G40+'Optativa 1 Datos'!$G$6*H40*I40+'Optativa 1 Datos'!$G$7*J40*K40+'Optativa 1 Datos'!$G$8*L40*M40+'Optativa 1 Datos'!$G$9*N40*O40+'Optativa 1 Datos'!$G$10*P40*Q40+'Optativa 1 Datos'!$G$11*R40*S40+'Optativa 1 Datos'!$G$12*T40*U40+'Optativa 1 Datos'!$G$13*V40*W40,2)</f>
        <v>0</v>
      </c>
      <c r="AG40" s="24">
        <f>ROUND('Optativa 1 Datos'!$G$4*D40+'Optativa 1 Datos'!$G$5*F40+'Optativa 1 Datos'!$G$6*H40+'Optativa 1 Datos'!$G$7*J40+'Optativa 1 Datos'!$G$8*L40+'Optativa 1 Datos'!$G$9*N40+'Optativa 1 Datos'!$G$10*P40+'Optativa 1 Datos'!$G$11*R40+'Optativa 1 Datos'!$G$12*T40+'Optativa 1 Datos'!$G$13*V40,2)</f>
        <v>0</v>
      </c>
      <c r="AH40" s="24">
        <f>ROUND('Optativa 1 Datos'!$H$4*D40*E40+'Optativa 1 Datos'!$H$5*F40*G40+'Optativa 1 Datos'!$H$6*H40*I40+'Optativa 1 Datos'!$H$7*J40*K40+'Optativa 1 Datos'!$H$8*L40*M40+'Optativa 1 Datos'!$H$9*N40*O40+'Optativa 1 Datos'!$H$10*P40*Q40+'Optativa 1 Datos'!$H$11*R40*S40+'Optativa 1 Datos'!$H$12*T40*U40+'Optativa 1 Datos'!$H$13*V40*W40,2)</f>
        <v>0</v>
      </c>
      <c r="AI40" s="24">
        <f>ROUND('Optativa 1 Datos'!$H$4*D40+'Optativa 1 Datos'!$H$5*F40+'Optativa 1 Datos'!$H$6*H40+'Optativa 1 Datos'!$H$7*J40+'Optativa 1 Datos'!$H$8*L40+'Optativa 1 Datos'!$H$9*N40+'Optativa 1 Datos'!$H$10*P40+'Optativa 1 Datos'!$H$11*R40+'Optativa 1 Datos'!$H$12*T40+'Optativa 1 Datos'!$H$13*V40,2)</f>
        <v>0</v>
      </c>
      <c r="AJ40" s="24">
        <f>ROUND('Optativa 1 Datos'!$I$4*D40*E40+'Optativa 1 Datos'!$I$5*F40*G40+'Optativa 1 Datos'!$I$6*H40*I40+'Optativa 1 Datos'!$I$7*J40*K40+'Optativa 1 Datos'!$I$8*L40*M40+'Optativa 1 Datos'!$I$9*N40*O40+'Optativa 1 Datos'!$I$10*P40*Q40+'Optativa 1 Datos'!$I$11*R40*S40+'Optativa 1 Datos'!$I$12*T40*U40+'Optativa 1 Datos'!$I$13*V40*W40,2)</f>
        <v>0</v>
      </c>
      <c r="AK40" s="24">
        <f>ROUND('Optativa 1 Datos'!$I$4*D40+'Optativa 1 Datos'!$I$5*F40+'Optativa 1 Datos'!$I$6*H40+'Optativa 1 Datos'!$I$7*J40+'Optativa 1 Datos'!$I$8*L40+'Optativa 1 Datos'!$I$9*N40+'Optativa 1 Datos'!$I$10*P40+'Optativa 1 Datos'!$I$11*R40+'Optativa 1 Datos'!$I$12*T40+'Optativa 1 Datos'!$I$13*V40,2)</f>
        <v>0</v>
      </c>
      <c r="AL40" s="24">
        <f>ROUND('Optativa 1 Datos'!$J$4*D40*E40+'Optativa 1 Datos'!$J$5*F40*G40+'Optativa 1 Datos'!$J$6*H40*I40+'Optativa 1 Datos'!$J$7*J40*K40+'Optativa 1 Datos'!$J$8*L40*M40+'Optativa 1 Datos'!$J$9*N40*O40+'Optativa 1 Datos'!$J$10*P40*Q40+'Optativa 1 Datos'!$J$11*R40*S40+'Optativa 1 Datos'!$J$12*T40*U40+'Optativa 1 Datos'!$J$13*V40*W40,2)</f>
        <v>0</v>
      </c>
      <c r="AM40" s="24">
        <f>ROUND('Optativa 1 Datos'!$J$4*D40+'Optativa 1 Datos'!$J$5*F40+'Optativa 1 Datos'!$J$6*H40+'Optativa 1 Datos'!$J$7*J40+'Optativa 1 Datos'!$J$8*L40+'Optativa 1 Datos'!$J$9*N40+'Optativa 1 Datos'!$J$10*P40+'Optativa 1 Datos'!$J$11*R40+'Optativa 1 Datos'!$J$12*T40+'Optativa 1 Datos'!$J$13*V40,2)</f>
        <v>0</v>
      </c>
      <c r="AN40" s="24">
        <f>ROUND('Optativa 1 Datos'!$K$4*D40*E40+'Optativa 1 Datos'!$K$5*F40*G40+'Optativa 1 Datos'!$K$6*H40*I40+'Optativa 1 Datos'!$K$7*J40*K40+'Optativa 1 Datos'!$K$8*L40*M40+'Optativa 1 Datos'!$K$9*N40*O40+'Optativa 1 Datos'!$K$10*P40*Q40+'Optativa 1 Datos'!$K$11*R40*S40+'Optativa 1 Datos'!$K$12*T40*U40+'Optativa 1 Datos'!$K$13*V40*W40,2)</f>
        <v>0</v>
      </c>
      <c r="AO40" s="24">
        <f>ROUND('Optativa 1 Datos'!$K$4*D40+'Optativa 1 Datos'!$K$5*F40+'Optativa 1 Datos'!$K$6*H40+'Optativa 1 Datos'!$K$7*J40+'Optativa 1 Datos'!$K$8*L40+'Optativa 1 Datos'!$K$9*N40+'Optativa 1 Datos'!$K$10*P40+'Optativa 1 Datos'!$K$11*R40+'Optativa 1 Datos'!$K$12*T40+'Optativa 1 Datos'!$K$13*V40,2)</f>
        <v>0</v>
      </c>
    </row>
    <row r="41" spans="1:41" x14ac:dyDescent="0.25">
      <c r="A41" s="2">
        <v>38</v>
      </c>
      <c r="B41" s="2" t="str">
        <f>IF(ISBLANK(PRINCIPAL!B41)," ",PRINCIPAL!B41)</f>
        <v xml:space="preserve"> </v>
      </c>
      <c r="C41" s="14">
        <f t="shared" si="1"/>
        <v>0</v>
      </c>
      <c r="D41" s="12">
        <f t="shared" si="2"/>
        <v>0</v>
      </c>
      <c r="E41" s="9"/>
      <c r="F41" s="12">
        <f t="shared" si="8"/>
        <v>0</v>
      </c>
      <c r="G41" s="9"/>
      <c r="H41" s="12">
        <f t="shared" si="9"/>
        <v>0</v>
      </c>
      <c r="I41" s="9"/>
      <c r="J41" s="12">
        <f t="shared" si="10"/>
        <v>0</v>
      </c>
      <c r="K41" s="9"/>
      <c r="L41" s="12">
        <f t="shared" si="11"/>
        <v>0</v>
      </c>
      <c r="M41" s="9"/>
      <c r="N41" s="12">
        <f t="shared" si="3"/>
        <v>0</v>
      </c>
      <c r="O41" s="9"/>
      <c r="P41" s="12">
        <f t="shared" si="4"/>
        <v>0</v>
      </c>
      <c r="Q41" s="9"/>
      <c r="R41" s="12">
        <f t="shared" si="5"/>
        <v>0</v>
      </c>
      <c r="S41" s="9"/>
      <c r="T41" s="12">
        <f t="shared" si="6"/>
        <v>0</v>
      </c>
      <c r="U41" s="9"/>
      <c r="V41" s="12">
        <f t="shared" si="7"/>
        <v>0</v>
      </c>
      <c r="W41" s="9"/>
      <c r="Z41" s="24">
        <f>ROUND('Optativa 1 Datos'!$D$4*D41*E41+'Optativa 1 Datos'!$D$5*F41*G41+'Optativa 1 Datos'!$D$6*H41*I41+'Optativa 1 Datos'!$D$7*J41*K41+'Optativa 1 Datos'!$D$8*L41*M41+'Optativa 1 Datos'!$D$9*N41*O41+'Optativa 1 Datos'!$D$10*P41*Q41+'Optativa 1 Datos'!$D$11*R41*S41+'Optativa 1 Datos'!$D$12*T41*U41+'Optativa 1 Datos'!$D$13*V41*W41,2)</f>
        <v>0</v>
      </c>
      <c r="AA41" s="24">
        <f>ROUND('Optativa 1 Datos'!$D$4*D41+'Optativa 1 Datos'!$D$5*F41+'Optativa 1 Datos'!$D$6*H41+'Optativa 1 Datos'!$D$7*J41+'Optativa 1 Datos'!$D$8*L41+'Optativa 1 Datos'!$D$9*N41+'Optativa 1 Datos'!$D$10*P41+'Optativa 1 Datos'!$D$11*R41+'Optativa 1 Datos'!$D$12*T41+'Optativa 1 Datos'!$D$13*V41,2)</f>
        <v>0</v>
      </c>
      <c r="AB41" s="24">
        <f>ROUND('Optativa 1 Datos'!$E$4*D41*E41+'Optativa 1 Datos'!$E$5*F41*G41+'Optativa 1 Datos'!$E$6*H41*I41+'Optativa 1 Datos'!$E$7*J41*K41+'Optativa 1 Datos'!$E$8*L41*M41+'Optativa 1 Datos'!$E$9*N41*O41+'Optativa 1 Datos'!$E$10*P41*Q41+'Optativa 1 Datos'!$E$11*R41*S41+'Optativa 1 Datos'!$E$12*T41*U41+'Optativa 1 Datos'!$E$13*V41*W41,2)</f>
        <v>0</v>
      </c>
      <c r="AC41" s="24">
        <f>ROUND('Optativa 1 Datos'!$E$4*D41+'Optativa 1 Datos'!$E$5*F41+'Optativa 1 Datos'!$E$6*H41+'Optativa 1 Datos'!$E$7*J41+'Optativa 1 Datos'!$E$8*L41+'Optativa 1 Datos'!$E$9*N41+'Optativa 1 Datos'!$E$10*P41+'Optativa 1 Datos'!$E$11*R41+'Optativa 1 Datos'!$E$12*T41+'Optativa 1 Datos'!$E$13*V41,2)</f>
        <v>0</v>
      </c>
      <c r="AD41" s="24">
        <f>ROUND('Optativa 1 Datos'!$F$4*D41*E41+'Optativa 1 Datos'!$F$5*F41*G41+'Optativa 1 Datos'!$F$6*H41*I41+'Optativa 1 Datos'!$F$7*J41*K41+'Optativa 1 Datos'!$F$8*L41*M41+'Optativa 1 Datos'!$F$9*N41*O41+'Optativa 1 Datos'!$F$10*P41*Q41+'Optativa 1 Datos'!$F$11*R41*S41+'Optativa 1 Datos'!$F$12*T41*U41+'Optativa 1 Datos'!$F$13*V41*W41,2)</f>
        <v>0</v>
      </c>
      <c r="AE41" s="24">
        <f>ROUND('Optativa 1 Datos'!$F$4*D41+'Optativa 1 Datos'!$F$5*F41+'Optativa 1 Datos'!$F$6*H41+'Optativa 1 Datos'!$F$7*J41+'Optativa 1 Datos'!$F$8*L41+'Optativa 1 Datos'!$F$9*N41+'Optativa 1 Datos'!$F$10*P41+'Optativa 1 Datos'!$F$11*R41+'Optativa 1 Datos'!$F$12*T41+'Optativa 1 Datos'!$F$13*V41,2)</f>
        <v>0</v>
      </c>
      <c r="AF41" s="24">
        <f>ROUND('Optativa 1 Datos'!$G$4*D41*E41+'Optativa 1 Datos'!$G$5*F41*G41+'Optativa 1 Datos'!$G$6*H41*I41+'Optativa 1 Datos'!$G$7*J41*K41+'Optativa 1 Datos'!$G$8*L41*M41+'Optativa 1 Datos'!$G$9*N41*O41+'Optativa 1 Datos'!$G$10*P41*Q41+'Optativa 1 Datos'!$G$11*R41*S41+'Optativa 1 Datos'!$G$12*T41*U41+'Optativa 1 Datos'!$G$13*V41*W41,2)</f>
        <v>0</v>
      </c>
      <c r="AG41" s="24">
        <f>ROUND('Optativa 1 Datos'!$G$4*D41+'Optativa 1 Datos'!$G$5*F41+'Optativa 1 Datos'!$G$6*H41+'Optativa 1 Datos'!$G$7*J41+'Optativa 1 Datos'!$G$8*L41+'Optativa 1 Datos'!$G$9*N41+'Optativa 1 Datos'!$G$10*P41+'Optativa 1 Datos'!$G$11*R41+'Optativa 1 Datos'!$G$12*T41+'Optativa 1 Datos'!$G$13*V41,2)</f>
        <v>0</v>
      </c>
      <c r="AH41" s="24">
        <f>ROUND('Optativa 1 Datos'!$H$4*D41*E41+'Optativa 1 Datos'!$H$5*F41*G41+'Optativa 1 Datos'!$H$6*H41*I41+'Optativa 1 Datos'!$H$7*J41*K41+'Optativa 1 Datos'!$H$8*L41*M41+'Optativa 1 Datos'!$H$9*N41*O41+'Optativa 1 Datos'!$H$10*P41*Q41+'Optativa 1 Datos'!$H$11*R41*S41+'Optativa 1 Datos'!$H$12*T41*U41+'Optativa 1 Datos'!$H$13*V41*W41,2)</f>
        <v>0</v>
      </c>
      <c r="AI41" s="24">
        <f>ROUND('Optativa 1 Datos'!$H$4*D41+'Optativa 1 Datos'!$H$5*F41+'Optativa 1 Datos'!$H$6*H41+'Optativa 1 Datos'!$H$7*J41+'Optativa 1 Datos'!$H$8*L41+'Optativa 1 Datos'!$H$9*N41+'Optativa 1 Datos'!$H$10*P41+'Optativa 1 Datos'!$H$11*R41+'Optativa 1 Datos'!$H$12*T41+'Optativa 1 Datos'!$H$13*V41,2)</f>
        <v>0</v>
      </c>
      <c r="AJ41" s="24">
        <f>ROUND('Optativa 1 Datos'!$I$4*D41*E41+'Optativa 1 Datos'!$I$5*F41*G41+'Optativa 1 Datos'!$I$6*H41*I41+'Optativa 1 Datos'!$I$7*J41*K41+'Optativa 1 Datos'!$I$8*L41*M41+'Optativa 1 Datos'!$I$9*N41*O41+'Optativa 1 Datos'!$I$10*P41*Q41+'Optativa 1 Datos'!$I$11*R41*S41+'Optativa 1 Datos'!$I$12*T41*U41+'Optativa 1 Datos'!$I$13*V41*W41,2)</f>
        <v>0</v>
      </c>
      <c r="AK41" s="24">
        <f>ROUND('Optativa 1 Datos'!$I$4*D41+'Optativa 1 Datos'!$I$5*F41+'Optativa 1 Datos'!$I$6*H41+'Optativa 1 Datos'!$I$7*J41+'Optativa 1 Datos'!$I$8*L41+'Optativa 1 Datos'!$I$9*N41+'Optativa 1 Datos'!$I$10*P41+'Optativa 1 Datos'!$I$11*R41+'Optativa 1 Datos'!$I$12*T41+'Optativa 1 Datos'!$I$13*V41,2)</f>
        <v>0</v>
      </c>
      <c r="AL41" s="24">
        <f>ROUND('Optativa 1 Datos'!$J$4*D41*E41+'Optativa 1 Datos'!$J$5*F41*G41+'Optativa 1 Datos'!$J$6*H41*I41+'Optativa 1 Datos'!$J$7*J41*K41+'Optativa 1 Datos'!$J$8*L41*M41+'Optativa 1 Datos'!$J$9*N41*O41+'Optativa 1 Datos'!$J$10*P41*Q41+'Optativa 1 Datos'!$J$11*R41*S41+'Optativa 1 Datos'!$J$12*T41*U41+'Optativa 1 Datos'!$J$13*V41*W41,2)</f>
        <v>0</v>
      </c>
      <c r="AM41" s="24">
        <f>ROUND('Optativa 1 Datos'!$J$4*D41+'Optativa 1 Datos'!$J$5*F41+'Optativa 1 Datos'!$J$6*H41+'Optativa 1 Datos'!$J$7*J41+'Optativa 1 Datos'!$J$8*L41+'Optativa 1 Datos'!$J$9*N41+'Optativa 1 Datos'!$J$10*P41+'Optativa 1 Datos'!$J$11*R41+'Optativa 1 Datos'!$J$12*T41+'Optativa 1 Datos'!$J$13*V41,2)</f>
        <v>0</v>
      </c>
      <c r="AN41" s="24">
        <f>ROUND('Optativa 1 Datos'!$K$4*D41*E41+'Optativa 1 Datos'!$K$5*F41*G41+'Optativa 1 Datos'!$K$6*H41*I41+'Optativa 1 Datos'!$K$7*J41*K41+'Optativa 1 Datos'!$K$8*L41*M41+'Optativa 1 Datos'!$K$9*N41*O41+'Optativa 1 Datos'!$K$10*P41*Q41+'Optativa 1 Datos'!$K$11*R41*S41+'Optativa 1 Datos'!$K$12*T41*U41+'Optativa 1 Datos'!$K$13*V41*W41,2)</f>
        <v>0</v>
      </c>
      <c r="AO41" s="24">
        <f>ROUND('Optativa 1 Datos'!$K$4*D41+'Optativa 1 Datos'!$K$5*F41+'Optativa 1 Datos'!$K$6*H41+'Optativa 1 Datos'!$K$7*J41+'Optativa 1 Datos'!$K$8*L41+'Optativa 1 Datos'!$K$9*N41+'Optativa 1 Datos'!$K$10*P41+'Optativa 1 Datos'!$K$11*R41+'Optativa 1 Datos'!$K$12*T41+'Optativa 1 Datos'!$K$13*V41,2)</f>
        <v>0</v>
      </c>
    </row>
    <row r="42" spans="1:41" x14ac:dyDescent="0.25">
      <c r="A42" s="2">
        <v>39</v>
      </c>
      <c r="B42" s="1" t="str">
        <f>IF(ISBLANK(PRINCIPAL!B42)," ",PRINCIPAL!B42)</f>
        <v xml:space="preserve"> </v>
      </c>
      <c r="C42" s="14">
        <f t="shared" si="1"/>
        <v>0</v>
      </c>
      <c r="D42" s="12">
        <f t="shared" si="2"/>
        <v>0</v>
      </c>
      <c r="E42" s="10"/>
      <c r="F42" s="12">
        <f t="shared" si="8"/>
        <v>0</v>
      </c>
      <c r="G42" s="10"/>
      <c r="H42" s="12">
        <f t="shared" si="9"/>
        <v>0</v>
      </c>
      <c r="I42" s="10"/>
      <c r="J42" s="12">
        <f t="shared" si="10"/>
        <v>0</v>
      </c>
      <c r="K42" s="10"/>
      <c r="L42" s="12">
        <f t="shared" si="11"/>
        <v>0</v>
      </c>
      <c r="M42" s="10"/>
      <c r="N42" s="12">
        <f t="shared" si="3"/>
        <v>0</v>
      </c>
      <c r="O42" s="10"/>
      <c r="P42" s="12">
        <f t="shared" si="4"/>
        <v>0</v>
      </c>
      <c r="Q42" s="10"/>
      <c r="R42" s="12">
        <f t="shared" si="5"/>
        <v>0</v>
      </c>
      <c r="S42" s="10"/>
      <c r="T42" s="12">
        <f t="shared" si="6"/>
        <v>0</v>
      </c>
      <c r="U42" s="10"/>
      <c r="V42" s="12">
        <f t="shared" si="7"/>
        <v>0</v>
      </c>
      <c r="W42" s="10"/>
      <c r="Z42" s="24">
        <f>ROUND('Optativa 1 Datos'!$D$4*D42*E42+'Optativa 1 Datos'!$D$5*F42*G42+'Optativa 1 Datos'!$D$6*H42*I42+'Optativa 1 Datos'!$D$7*J42*K42+'Optativa 1 Datos'!$D$8*L42*M42+'Optativa 1 Datos'!$D$9*N42*O42+'Optativa 1 Datos'!$D$10*P42*Q42+'Optativa 1 Datos'!$D$11*R42*S42+'Optativa 1 Datos'!$D$12*T42*U42+'Optativa 1 Datos'!$D$13*V42*W42,2)</f>
        <v>0</v>
      </c>
      <c r="AA42" s="24">
        <f>ROUND('Optativa 1 Datos'!$D$4*D42+'Optativa 1 Datos'!$D$5*F42+'Optativa 1 Datos'!$D$6*H42+'Optativa 1 Datos'!$D$7*J42+'Optativa 1 Datos'!$D$8*L42+'Optativa 1 Datos'!$D$9*N42+'Optativa 1 Datos'!$D$10*P42+'Optativa 1 Datos'!$D$11*R42+'Optativa 1 Datos'!$D$12*T42+'Optativa 1 Datos'!$D$13*V42,2)</f>
        <v>0</v>
      </c>
      <c r="AB42" s="24">
        <f>ROUND('Optativa 1 Datos'!$E$4*D42*E42+'Optativa 1 Datos'!$E$5*F42*G42+'Optativa 1 Datos'!$E$6*H42*I42+'Optativa 1 Datos'!$E$7*J42*K42+'Optativa 1 Datos'!$E$8*L42*M42+'Optativa 1 Datos'!$E$9*N42*O42+'Optativa 1 Datos'!$E$10*P42*Q42+'Optativa 1 Datos'!$E$11*R42*S42+'Optativa 1 Datos'!$E$12*T42*U42+'Optativa 1 Datos'!$E$13*V42*W42,2)</f>
        <v>0</v>
      </c>
      <c r="AC42" s="24">
        <f>ROUND('Optativa 1 Datos'!$E$4*D42+'Optativa 1 Datos'!$E$5*F42+'Optativa 1 Datos'!$E$6*H42+'Optativa 1 Datos'!$E$7*J42+'Optativa 1 Datos'!$E$8*L42+'Optativa 1 Datos'!$E$9*N42+'Optativa 1 Datos'!$E$10*P42+'Optativa 1 Datos'!$E$11*R42+'Optativa 1 Datos'!$E$12*T42+'Optativa 1 Datos'!$E$13*V42,2)</f>
        <v>0</v>
      </c>
      <c r="AD42" s="24">
        <f>ROUND('Optativa 1 Datos'!$F$4*D42*E42+'Optativa 1 Datos'!$F$5*F42*G42+'Optativa 1 Datos'!$F$6*H42*I42+'Optativa 1 Datos'!$F$7*J42*K42+'Optativa 1 Datos'!$F$8*L42*M42+'Optativa 1 Datos'!$F$9*N42*O42+'Optativa 1 Datos'!$F$10*P42*Q42+'Optativa 1 Datos'!$F$11*R42*S42+'Optativa 1 Datos'!$F$12*T42*U42+'Optativa 1 Datos'!$F$13*V42*W42,2)</f>
        <v>0</v>
      </c>
      <c r="AE42" s="24">
        <f>ROUND('Optativa 1 Datos'!$F$4*D42+'Optativa 1 Datos'!$F$5*F42+'Optativa 1 Datos'!$F$6*H42+'Optativa 1 Datos'!$F$7*J42+'Optativa 1 Datos'!$F$8*L42+'Optativa 1 Datos'!$F$9*N42+'Optativa 1 Datos'!$F$10*P42+'Optativa 1 Datos'!$F$11*R42+'Optativa 1 Datos'!$F$12*T42+'Optativa 1 Datos'!$F$13*V42,2)</f>
        <v>0</v>
      </c>
      <c r="AF42" s="24">
        <f>ROUND('Optativa 1 Datos'!$G$4*D42*E42+'Optativa 1 Datos'!$G$5*F42*G42+'Optativa 1 Datos'!$G$6*H42*I42+'Optativa 1 Datos'!$G$7*J42*K42+'Optativa 1 Datos'!$G$8*L42*M42+'Optativa 1 Datos'!$G$9*N42*O42+'Optativa 1 Datos'!$G$10*P42*Q42+'Optativa 1 Datos'!$G$11*R42*S42+'Optativa 1 Datos'!$G$12*T42*U42+'Optativa 1 Datos'!$G$13*V42*W42,2)</f>
        <v>0</v>
      </c>
      <c r="AG42" s="24">
        <f>ROUND('Optativa 1 Datos'!$G$4*D42+'Optativa 1 Datos'!$G$5*F42+'Optativa 1 Datos'!$G$6*H42+'Optativa 1 Datos'!$G$7*J42+'Optativa 1 Datos'!$G$8*L42+'Optativa 1 Datos'!$G$9*N42+'Optativa 1 Datos'!$G$10*P42+'Optativa 1 Datos'!$G$11*R42+'Optativa 1 Datos'!$G$12*T42+'Optativa 1 Datos'!$G$13*V42,2)</f>
        <v>0</v>
      </c>
      <c r="AH42" s="24">
        <f>ROUND('Optativa 1 Datos'!$H$4*D42*E42+'Optativa 1 Datos'!$H$5*F42*G42+'Optativa 1 Datos'!$H$6*H42*I42+'Optativa 1 Datos'!$H$7*J42*K42+'Optativa 1 Datos'!$H$8*L42*M42+'Optativa 1 Datos'!$H$9*N42*O42+'Optativa 1 Datos'!$H$10*P42*Q42+'Optativa 1 Datos'!$H$11*R42*S42+'Optativa 1 Datos'!$H$12*T42*U42+'Optativa 1 Datos'!$H$13*V42*W42,2)</f>
        <v>0</v>
      </c>
      <c r="AI42" s="24">
        <f>ROUND('Optativa 1 Datos'!$H$4*D42+'Optativa 1 Datos'!$H$5*F42+'Optativa 1 Datos'!$H$6*H42+'Optativa 1 Datos'!$H$7*J42+'Optativa 1 Datos'!$H$8*L42+'Optativa 1 Datos'!$H$9*N42+'Optativa 1 Datos'!$H$10*P42+'Optativa 1 Datos'!$H$11*R42+'Optativa 1 Datos'!$H$12*T42+'Optativa 1 Datos'!$H$13*V42,2)</f>
        <v>0</v>
      </c>
      <c r="AJ42" s="24">
        <f>ROUND('Optativa 1 Datos'!$I$4*D42*E42+'Optativa 1 Datos'!$I$5*F42*G42+'Optativa 1 Datos'!$I$6*H42*I42+'Optativa 1 Datos'!$I$7*J42*K42+'Optativa 1 Datos'!$I$8*L42*M42+'Optativa 1 Datos'!$I$9*N42*O42+'Optativa 1 Datos'!$I$10*P42*Q42+'Optativa 1 Datos'!$I$11*R42*S42+'Optativa 1 Datos'!$I$12*T42*U42+'Optativa 1 Datos'!$I$13*V42*W42,2)</f>
        <v>0</v>
      </c>
      <c r="AK42" s="24">
        <f>ROUND('Optativa 1 Datos'!$I$4*D42+'Optativa 1 Datos'!$I$5*F42+'Optativa 1 Datos'!$I$6*H42+'Optativa 1 Datos'!$I$7*J42+'Optativa 1 Datos'!$I$8*L42+'Optativa 1 Datos'!$I$9*N42+'Optativa 1 Datos'!$I$10*P42+'Optativa 1 Datos'!$I$11*R42+'Optativa 1 Datos'!$I$12*T42+'Optativa 1 Datos'!$I$13*V42,2)</f>
        <v>0</v>
      </c>
      <c r="AL42" s="24">
        <f>ROUND('Optativa 1 Datos'!$J$4*D42*E42+'Optativa 1 Datos'!$J$5*F42*G42+'Optativa 1 Datos'!$J$6*H42*I42+'Optativa 1 Datos'!$J$7*J42*K42+'Optativa 1 Datos'!$J$8*L42*M42+'Optativa 1 Datos'!$J$9*N42*O42+'Optativa 1 Datos'!$J$10*P42*Q42+'Optativa 1 Datos'!$J$11*R42*S42+'Optativa 1 Datos'!$J$12*T42*U42+'Optativa 1 Datos'!$J$13*V42*W42,2)</f>
        <v>0</v>
      </c>
      <c r="AM42" s="24">
        <f>ROUND('Optativa 1 Datos'!$J$4*D42+'Optativa 1 Datos'!$J$5*F42+'Optativa 1 Datos'!$J$6*H42+'Optativa 1 Datos'!$J$7*J42+'Optativa 1 Datos'!$J$8*L42+'Optativa 1 Datos'!$J$9*N42+'Optativa 1 Datos'!$J$10*P42+'Optativa 1 Datos'!$J$11*R42+'Optativa 1 Datos'!$J$12*T42+'Optativa 1 Datos'!$J$13*V42,2)</f>
        <v>0</v>
      </c>
      <c r="AN42" s="24">
        <f>ROUND('Optativa 1 Datos'!$K$4*D42*E42+'Optativa 1 Datos'!$K$5*F42*G42+'Optativa 1 Datos'!$K$6*H42*I42+'Optativa 1 Datos'!$K$7*J42*K42+'Optativa 1 Datos'!$K$8*L42*M42+'Optativa 1 Datos'!$K$9*N42*O42+'Optativa 1 Datos'!$K$10*P42*Q42+'Optativa 1 Datos'!$K$11*R42*S42+'Optativa 1 Datos'!$K$12*T42*U42+'Optativa 1 Datos'!$K$13*V42*W42,2)</f>
        <v>0</v>
      </c>
      <c r="AO42" s="24">
        <f>ROUND('Optativa 1 Datos'!$K$4*D42+'Optativa 1 Datos'!$K$5*F42+'Optativa 1 Datos'!$K$6*H42+'Optativa 1 Datos'!$K$7*J42+'Optativa 1 Datos'!$K$8*L42+'Optativa 1 Datos'!$K$9*N42+'Optativa 1 Datos'!$K$10*P42+'Optativa 1 Datos'!$K$11*R42+'Optativa 1 Datos'!$K$12*T42+'Optativa 1 Datos'!$K$13*V42,2)</f>
        <v>0</v>
      </c>
    </row>
    <row r="43" spans="1:41" x14ac:dyDescent="0.25">
      <c r="A43" s="2">
        <v>40</v>
      </c>
      <c r="B43" s="2" t="str">
        <f>IF(ISBLANK(PRINCIPAL!B43)," ",PRINCIPAL!B43)</f>
        <v xml:space="preserve"> </v>
      </c>
      <c r="C43" s="14">
        <f t="shared" si="1"/>
        <v>0</v>
      </c>
      <c r="D43" s="12">
        <f t="shared" si="2"/>
        <v>0</v>
      </c>
      <c r="E43" s="11"/>
      <c r="F43" s="12">
        <f t="shared" si="8"/>
        <v>0</v>
      </c>
      <c r="G43" s="11"/>
      <c r="H43" s="12">
        <f t="shared" si="9"/>
        <v>0</v>
      </c>
      <c r="I43" s="11"/>
      <c r="J43" s="12">
        <f t="shared" si="10"/>
        <v>0</v>
      </c>
      <c r="K43" s="11"/>
      <c r="L43" s="12">
        <f t="shared" si="11"/>
        <v>0</v>
      </c>
      <c r="M43" s="11"/>
      <c r="N43" s="12">
        <f t="shared" si="3"/>
        <v>0</v>
      </c>
      <c r="O43" s="11"/>
      <c r="P43" s="12">
        <f t="shared" si="4"/>
        <v>0</v>
      </c>
      <c r="Q43" s="11"/>
      <c r="R43" s="12">
        <f t="shared" si="5"/>
        <v>0</v>
      </c>
      <c r="S43" s="11"/>
      <c r="T43" s="12">
        <f t="shared" si="6"/>
        <v>0</v>
      </c>
      <c r="U43" s="11"/>
      <c r="V43" s="12">
        <f t="shared" si="7"/>
        <v>0</v>
      </c>
      <c r="W43" s="11"/>
      <c r="Z43" s="24">
        <f>ROUND('Optativa 1 Datos'!$D$4*D43*E43+'Optativa 1 Datos'!$D$5*F43*G43+'Optativa 1 Datos'!$D$6*H43*I43+'Optativa 1 Datos'!$D$7*J43*K43+'Optativa 1 Datos'!$D$8*L43*M43+'Optativa 1 Datos'!$D$9*N43*O43+'Optativa 1 Datos'!$D$10*P43*Q43+'Optativa 1 Datos'!$D$11*R43*S43+'Optativa 1 Datos'!$D$12*T43*U43+'Optativa 1 Datos'!$D$13*V43*W43,2)</f>
        <v>0</v>
      </c>
      <c r="AA43" s="24">
        <f>ROUND('Optativa 1 Datos'!$D$4*D43+'Optativa 1 Datos'!$D$5*F43+'Optativa 1 Datos'!$D$6*H43+'Optativa 1 Datos'!$D$7*J43+'Optativa 1 Datos'!$D$8*L43+'Optativa 1 Datos'!$D$9*N43+'Optativa 1 Datos'!$D$10*P43+'Optativa 1 Datos'!$D$11*R43+'Optativa 1 Datos'!$D$12*T43+'Optativa 1 Datos'!$D$13*V43,2)</f>
        <v>0</v>
      </c>
      <c r="AB43" s="24">
        <f>ROUND('Optativa 1 Datos'!$E$4*D43*E43+'Optativa 1 Datos'!$E$5*F43*G43+'Optativa 1 Datos'!$E$6*H43*I43+'Optativa 1 Datos'!$E$7*J43*K43+'Optativa 1 Datos'!$E$8*L43*M43+'Optativa 1 Datos'!$E$9*N43*O43+'Optativa 1 Datos'!$E$10*P43*Q43+'Optativa 1 Datos'!$E$11*R43*S43+'Optativa 1 Datos'!$E$12*T43*U43+'Optativa 1 Datos'!$E$13*V43*W43,2)</f>
        <v>0</v>
      </c>
      <c r="AC43" s="24">
        <f>ROUND('Optativa 1 Datos'!$E$4*D43+'Optativa 1 Datos'!$E$5*F43+'Optativa 1 Datos'!$E$6*H43+'Optativa 1 Datos'!$E$7*J43+'Optativa 1 Datos'!$E$8*L43+'Optativa 1 Datos'!$E$9*N43+'Optativa 1 Datos'!$E$10*P43+'Optativa 1 Datos'!$E$11*R43+'Optativa 1 Datos'!$E$12*T43+'Optativa 1 Datos'!$E$13*V43,2)</f>
        <v>0</v>
      </c>
      <c r="AD43" s="24">
        <f>ROUND('Optativa 1 Datos'!$F$4*D43*E43+'Optativa 1 Datos'!$F$5*F43*G43+'Optativa 1 Datos'!$F$6*H43*I43+'Optativa 1 Datos'!$F$7*J43*K43+'Optativa 1 Datos'!$F$8*L43*M43+'Optativa 1 Datos'!$F$9*N43*O43+'Optativa 1 Datos'!$F$10*P43*Q43+'Optativa 1 Datos'!$F$11*R43*S43+'Optativa 1 Datos'!$F$12*T43*U43+'Optativa 1 Datos'!$F$13*V43*W43,2)</f>
        <v>0</v>
      </c>
      <c r="AE43" s="24">
        <f>ROUND('Optativa 1 Datos'!$F$4*D43+'Optativa 1 Datos'!$F$5*F43+'Optativa 1 Datos'!$F$6*H43+'Optativa 1 Datos'!$F$7*J43+'Optativa 1 Datos'!$F$8*L43+'Optativa 1 Datos'!$F$9*N43+'Optativa 1 Datos'!$F$10*P43+'Optativa 1 Datos'!$F$11*R43+'Optativa 1 Datos'!$F$12*T43+'Optativa 1 Datos'!$F$13*V43,2)</f>
        <v>0</v>
      </c>
      <c r="AF43" s="24">
        <f>ROUND('Optativa 1 Datos'!$G$4*D43*E43+'Optativa 1 Datos'!$G$5*F43*G43+'Optativa 1 Datos'!$G$6*H43*I43+'Optativa 1 Datos'!$G$7*J43*K43+'Optativa 1 Datos'!$G$8*L43*M43+'Optativa 1 Datos'!$G$9*N43*O43+'Optativa 1 Datos'!$G$10*P43*Q43+'Optativa 1 Datos'!$G$11*R43*S43+'Optativa 1 Datos'!$G$12*T43*U43+'Optativa 1 Datos'!$G$13*V43*W43,2)</f>
        <v>0</v>
      </c>
      <c r="AG43" s="24">
        <f>ROUND('Optativa 1 Datos'!$G$4*D43+'Optativa 1 Datos'!$G$5*F43+'Optativa 1 Datos'!$G$6*H43+'Optativa 1 Datos'!$G$7*J43+'Optativa 1 Datos'!$G$8*L43+'Optativa 1 Datos'!$G$9*N43+'Optativa 1 Datos'!$G$10*P43+'Optativa 1 Datos'!$G$11*R43+'Optativa 1 Datos'!$G$12*T43+'Optativa 1 Datos'!$G$13*V43,2)</f>
        <v>0</v>
      </c>
      <c r="AH43" s="24">
        <f>ROUND('Optativa 1 Datos'!$H$4*D43*E43+'Optativa 1 Datos'!$H$5*F43*G43+'Optativa 1 Datos'!$H$6*H43*I43+'Optativa 1 Datos'!$H$7*J43*K43+'Optativa 1 Datos'!$H$8*L43*M43+'Optativa 1 Datos'!$H$9*N43*O43+'Optativa 1 Datos'!$H$10*P43*Q43+'Optativa 1 Datos'!$H$11*R43*S43+'Optativa 1 Datos'!$H$12*T43*U43+'Optativa 1 Datos'!$H$13*V43*W43,2)</f>
        <v>0</v>
      </c>
      <c r="AI43" s="24">
        <f>ROUND('Optativa 1 Datos'!$H$4*D43+'Optativa 1 Datos'!$H$5*F43+'Optativa 1 Datos'!$H$6*H43+'Optativa 1 Datos'!$H$7*J43+'Optativa 1 Datos'!$H$8*L43+'Optativa 1 Datos'!$H$9*N43+'Optativa 1 Datos'!$H$10*P43+'Optativa 1 Datos'!$H$11*R43+'Optativa 1 Datos'!$H$12*T43+'Optativa 1 Datos'!$H$13*V43,2)</f>
        <v>0</v>
      </c>
      <c r="AJ43" s="24">
        <f>ROUND('Optativa 1 Datos'!$I$4*D43*E43+'Optativa 1 Datos'!$I$5*F43*G43+'Optativa 1 Datos'!$I$6*H43*I43+'Optativa 1 Datos'!$I$7*J43*K43+'Optativa 1 Datos'!$I$8*L43*M43+'Optativa 1 Datos'!$I$9*N43*O43+'Optativa 1 Datos'!$I$10*P43*Q43+'Optativa 1 Datos'!$I$11*R43*S43+'Optativa 1 Datos'!$I$12*T43*U43+'Optativa 1 Datos'!$I$13*V43*W43,2)</f>
        <v>0</v>
      </c>
      <c r="AK43" s="24">
        <f>ROUND('Optativa 1 Datos'!$I$4*D43+'Optativa 1 Datos'!$I$5*F43+'Optativa 1 Datos'!$I$6*H43+'Optativa 1 Datos'!$I$7*J43+'Optativa 1 Datos'!$I$8*L43+'Optativa 1 Datos'!$I$9*N43+'Optativa 1 Datos'!$I$10*P43+'Optativa 1 Datos'!$I$11*R43+'Optativa 1 Datos'!$I$12*T43+'Optativa 1 Datos'!$I$13*V43,2)</f>
        <v>0</v>
      </c>
      <c r="AL43" s="24">
        <f>ROUND('Optativa 1 Datos'!$J$4*D43*E43+'Optativa 1 Datos'!$J$5*F43*G43+'Optativa 1 Datos'!$J$6*H43*I43+'Optativa 1 Datos'!$J$7*J43*K43+'Optativa 1 Datos'!$J$8*L43*M43+'Optativa 1 Datos'!$J$9*N43*O43+'Optativa 1 Datos'!$J$10*P43*Q43+'Optativa 1 Datos'!$J$11*R43*S43+'Optativa 1 Datos'!$J$12*T43*U43+'Optativa 1 Datos'!$J$13*V43*W43,2)</f>
        <v>0</v>
      </c>
      <c r="AM43" s="24">
        <f>ROUND('Optativa 1 Datos'!$J$4*D43+'Optativa 1 Datos'!$J$5*F43+'Optativa 1 Datos'!$J$6*H43+'Optativa 1 Datos'!$J$7*J43+'Optativa 1 Datos'!$J$8*L43+'Optativa 1 Datos'!$J$9*N43+'Optativa 1 Datos'!$J$10*P43+'Optativa 1 Datos'!$J$11*R43+'Optativa 1 Datos'!$J$12*T43+'Optativa 1 Datos'!$J$13*V43,2)</f>
        <v>0</v>
      </c>
      <c r="AN43" s="24">
        <f>ROUND('Optativa 1 Datos'!$K$4*D43*E43+'Optativa 1 Datos'!$K$5*F43*G43+'Optativa 1 Datos'!$K$6*H43*I43+'Optativa 1 Datos'!$K$7*J43*K43+'Optativa 1 Datos'!$K$8*L43*M43+'Optativa 1 Datos'!$K$9*N43*O43+'Optativa 1 Datos'!$K$10*P43*Q43+'Optativa 1 Datos'!$K$11*R43*S43+'Optativa 1 Datos'!$K$12*T43*U43+'Optativa 1 Datos'!$K$13*V43*W43,2)</f>
        <v>0</v>
      </c>
      <c r="AO43" s="24">
        <f>ROUND('Optativa 1 Datos'!$K$4*D43+'Optativa 1 Datos'!$K$5*F43+'Optativa 1 Datos'!$K$6*H43+'Optativa 1 Datos'!$K$7*J43+'Optativa 1 Datos'!$K$8*L43+'Optativa 1 Datos'!$K$9*N43+'Optativa 1 Datos'!$K$10*P43+'Optativa 1 Datos'!$K$11*R43+'Optativa 1 Datos'!$K$12*T43+'Optativa 1 Datos'!$K$13*V43,2)</f>
        <v>0</v>
      </c>
    </row>
  </sheetData>
  <sheetProtection algorithmName="SHA-512" hashValue="NPEgt3T/VGVL0XRDmeTdFoAnuwMs/CLQ5RsAXPKb4b4bqThqS6mpqoGuQoedS5YVeP1gAzcbPfD/UYbyBA0TyQ==" saltValue="qWn3cMxEgf92GTwm1aVryw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K13"/>
  <sheetViews>
    <sheetView workbookViewId="0">
      <selection activeCell="D4" sqref="D4"/>
    </sheetView>
  </sheetViews>
  <sheetFormatPr baseColWidth="10" defaultRowHeight="15" x14ac:dyDescent="0.25"/>
  <cols>
    <col min="1" max="1" width="11.42578125" style="2"/>
    <col min="2" max="2" width="5.140625" style="2" customWidth="1"/>
    <col min="3" max="3" width="6.42578125" style="2" customWidth="1"/>
    <col min="4" max="16384" width="11.42578125" style="2"/>
  </cols>
  <sheetData>
    <row r="2" spans="2:11" ht="21.75" customHeight="1" x14ac:dyDescent="0.25">
      <c r="D2" s="39" t="s">
        <v>50</v>
      </c>
      <c r="E2" s="39"/>
      <c r="F2" s="39"/>
      <c r="G2" s="39"/>
      <c r="H2" s="39"/>
      <c r="I2" s="39"/>
      <c r="J2" s="39"/>
      <c r="K2" s="39"/>
    </row>
    <row r="3" spans="2:11" x14ac:dyDescent="0.25">
      <c r="D3" s="17" t="s">
        <v>1</v>
      </c>
      <c r="E3" s="17" t="s">
        <v>2</v>
      </c>
      <c r="F3" s="17" t="s">
        <v>3</v>
      </c>
      <c r="G3" s="17" t="s">
        <v>4</v>
      </c>
      <c r="H3" s="17" t="s">
        <v>5</v>
      </c>
      <c r="I3" s="17" t="s">
        <v>6</v>
      </c>
      <c r="J3" s="17" t="s">
        <v>7</v>
      </c>
      <c r="K3" s="17" t="s">
        <v>8</v>
      </c>
    </row>
    <row r="4" spans="2:11" x14ac:dyDescent="0.25">
      <c r="B4" s="38" t="s">
        <v>49</v>
      </c>
      <c r="C4" s="18" t="s">
        <v>39</v>
      </c>
      <c r="D4" s="7"/>
      <c r="E4" s="7"/>
      <c r="F4" s="7"/>
      <c r="G4" s="7"/>
      <c r="H4" s="7"/>
      <c r="I4" s="7"/>
      <c r="J4" s="7"/>
      <c r="K4" s="7"/>
    </row>
    <row r="5" spans="2:11" x14ac:dyDescent="0.25">
      <c r="B5" s="38"/>
      <c r="C5" s="18" t="s">
        <v>40</v>
      </c>
      <c r="D5" s="7"/>
      <c r="E5" s="7"/>
      <c r="F5" s="7"/>
      <c r="G5" s="7"/>
      <c r="H5" s="7"/>
      <c r="I5" s="7"/>
      <c r="J5" s="7"/>
      <c r="K5" s="7"/>
    </row>
    <row r="6" spans="2:11" x14ac:dyDescent="0.25">
      <c r="B6" s="38"/>
      <c r="C6" s="18" t="s">
        <v>41</v>
      </c>
      <c r="D6" s="7"/>
      <c r="E6" s="7"/>
      <c r="F6" s="7"/>
      <c r="G6" s="7"/>
      <c r="H6" s="7"/>
      <c r="I6" s="7"/>
      <c r="J6" s="7"/>
      <c r="K6" s="7"/>
    </row>
    <row r="7" spans="2:11" x14ac:dyDescent="0.25">
      <c r="B7" s="38"/>
      <c r="C7" s="18" t="s">
        <v>42</v>
      </c>
      <c r="D7" s="7"/>
      <c r="E7" s="7"/>
      <c r="F7" s="7"/>
      <c r="G7" s="7"/>
      <c r="H7" s="7"/>
      <c r="I7" s="7"/>
      <c r="J7" s="7"/>
      <c r="K7" s="7"/>
    </row>
    <row r="8" spans="2:11" x14ac:dyDescent="0.25">
      <c r="B8" s="38"/>
      <c r="C8" s="18" t="s">
        <v>43</v>
      </c>
      <c r="D8" s="7"/>
      <c r="E8" s="7"/>
      <c r="F8" s="7"/>
      <c r="G8" s="7"/>
      <c r="H8" s="7"/>
      <c r="I8" s="7"/>
      <c r="J8" s="7"/>
      <c r="K8" s="7"/>
    </row>
    <row r="9" spans="2:11" x14ac:dyDescent="0.25">
      <c r="B9" s="38"/>
      <c r="C9" s="18" t="s">
        <v>44</v>
      </c>
      <c r="D9" s="7"/>
      <c r="E9" s="7"/>
      <c r="F9" s="7"/>
      <c r="G9" s="7"/>
      <c r="H9" s="7"/>
      <c r="I9" s="7"/>
      <c r="J9" s="7"/>
      <c r="K9" s="7"/>
    </row>
    <row r="10" spans="2:11" x14ac:dyDescent="0.25">
      <c r="B10" s="38"/>
      <c r="C10" s="18" t="s">
        <v>45</v>
      </c>
      <c r="D10" s="7"/>
      <c r="E10" s="7"/>
      <c r="F10" s="7"/>
      <c r="G10" s="7"/>
      <c r="H10" s="7"/>
      <c r="I10" s="7"/>
      <c r="J10" s="7"/>
      <c r="K10" s="7"/>
    </row>
    <row r="11" spans="2:11" x14ac:dyDescent="0.25">
      <c r="B11" s="38"/>
      <c r="C11" s="18" t="s">
        <v>46</v>
      </c>
      <c r="D11" s="7"/>
      <c r="E11" s="7"/>
      <c r="F11" s="7"/>
      <c r="G11" s="7"/>
      <c r="H11" s="7"/>
      <c r="I11" s="7"/>
      <c r="J11" s="7"/>
      <c r="K11" s="7"/>
    </row>
    <row r="12" spans="2:11" x14ac:dyDescent="0.25">
      <c r="B12" s="38"/>
      <c r="C12" s="18" t="s">
        <v>47</v>
      </c>
      <c r="D12" s="7"/>
      <c r="E12" s="7"/>
      <c r="F12" s="7"/>
      <c r="G12" s="7"/>
      <c r="H12" s="7"/>
      <c r="I12" s="7"/>
      <c r="J12" s="7"/>
      <c r="K12" s="7"/>
    </row>
    <row r="13" spans="2:11" x14ac:dyDescent="0.25">
      <c r="B13" s="38"/>
      <c r="C13" s="18" t="s">
        <v>48</v>
      </c>
      <c r="D13" s="7"/>
      <c r="E13" s="7"/>
      <c r="F13" s="7"/>
      <c r="G13" s="7"/>
      <c r="H13" s="7"/>
      <c r="I13" s="7"/>
      <c r="J13" s="7"/>
      <c r="K13" s="7"/>
    </row>
  </sheetData>
  <sheetProtection password="921F" sheet="1" objects="1" scenarios="1"/>
  <mergeCells count="2">
    <mergeCell ref="D2:K2"/>
    <mergeCell ref="B4:B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O43"/>
  <sheetViews>
    <sheetView workbookViewId="0">
      <pane xSplit="2" ySplit="3" topLeftCell="C4" activePane="bottomRight" state="frozen"/>
      <selection activeCell="AC40" sqref="AC40:AD40"/>
      <selection pane="topRight" activeCell="AC40" sqref="AC40:AD40"/>
      <selection pane="bottomLeft" activeCell="AC40" sqref="AC40:AD40"/>
      <selection pane="bottomRight" activeCell="B1" sqref="B1"/>
    </sheetView>
  </sheetViews>
  <sheetFormatPr baseColWidth="10" defaultRowHeight="15" x14ac:dyDescent="0.25"/>
  <cols>
    <col min="1" max="1" width="11.42578125" style="2"/>
    <col min="2" max="2" width="51" style="2" customWidth="1"/>
    <col min="3" max="3" width="5" style="2" customWidth="1"/>
    <col min="4" max="4" width="5.140625" style="3" customWidth="1"/>
    <col min="5" max="5" width="11.42578125" style="3"/>
    <col min="6" max="6" width="4.28515625" style="3" customWidth="1"/>
    <col min="7" max="7" width="11.42578125" style="3"/>
    <col min="8" max="8" width="4.42578125" style="3" customWidth="1"/>
    <col min="9" max="9" width="11.42578125" style="3"/>
    <col min="10" max="10" width="4.85546875" style="3" customWidth="1"/>
    <col min="11" max="11" width="11.42578125" style="3"/>
    <col min="12" max="12" width="4.42578125" style="3" customWidth="1"/>
    <col min="13" max="13" width="11.42578125" style="3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2" customWidth="1"/>
    <col min="25" max="25" width="11.42578125" style="2"/>
    <col min="26" max="26" width="11.42578125" style="3"/>
    <col min="27" max="27" width="13.28515625" style="3" customWidth="1"/>
    <col min="28" max="28" width="11.42578125" style="3"/>
    <col min="29" max="29" width="13" style="3" customWidth="1"/>
    <col min="30" max="30" width="11.42578125" style="3"/>
    <col min="31" max="31" width="13.28515625" style="3" customWidth="1"/>
    <col min="32" max="32" width="11.42578125" style="3"/>
    <col min="33" max="33" width="13" style="3" customWidth="1"/>
    <col min="34" max="34" width="11.42578125" style="3"/>
    <col min="35" max="35" width="13.7109375" style="3" customWidth="1"/>
    <col min="36" max="36" width="11.42578125" style="3"/>
    <col min="37" max="37" width="13" style="3" customWidth="1"/>
    <col min="38" max="38" width="11.42578125" style="3"/>
    <col min="39" max="39" width="13.5703125" style="3" customWidth="1"/>
    <col min="40" max="40" width="11.42578125" style="3"/>
    <col min="41" max="41" width="13" style="3" customWidth="1"/>
    <col min="42" max="16384" width="11.42578125" style="2"/>
  </cols>
  <sheetData>
    <row r="1" spans="1:41" ht="15.75" thickBot="1" x14ac:dyDescent="0.3">
      <c r="B1" s="28" t="s">
        <v>53</v>
      </c>
      <c r="Z1" s="34" t="s">
        <v>66</v>
      </c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21"/>
    </row>
    <row r="2" spans="1:41" x14ac:dyDescent="0.25">
      <c r="Z2" s="36" t="s">
        <v>1</v>
      </c>
      <c r="AA2" s="37"/>
      <c r="AB2" s="36" t="s">
        <v>2</v>
      </c>
      <c r="AC2" s="37"/>
      <c r="AD2" s="36" t="s">
        <v>3</v>
      </c>
      <c r="AE2" s="37"/>
      <c r="AF2" s="36" t="s">
        <v>4</v>
      </c>
      <c r="AG2" s="37"/>
      <c r="AH2" s="36" t="s">
        <v>5</v>
      </c>
      <c r="AI2" s="37"/>
      <c r="AJ2" s="36" t="s">
        <v>6</v>
      </c>
      <c r="AK2" s="37"/>
      <c r="AL2" s="36" t="s">
        <v>7</v>
      </c>
      <c r="AM2" s="37"/>
      <c r="AN2" s="36" t="s">
        <v>8</v>
      </c>
      <c r="AO2" s="37"/>
    </row>
    <row r="3" spans="1:41" ht="15.75" thickBot="1" x14ac:dyDescent="0.3">
      <c r="B3" s="2" t="s">
        <v>0</v>
      </c>
      <c r="E3" s="3" t="s">
        <v>12</v>
      </c>
      <c r="G3" s="3" t="s">
        <v>10</v>
      </c>
      <c r="I3" s="3" t="s">
        <v>11</v>
      </c>
      <c r="K3" s="3" t="s">
        <v>13</v>
      </c>
      <c r="M3" s="3" t="s">
        <v>14</v>
      </c>
      <c r="O3" s="3" t="s">
        <v>15</v>
      </c>
      <c r="Q3" s="3" t="s">
        <v>16</v>
      </c>
      <c r="S3" s="3" t="s">
        <v>17</v>
      </c>
      <c r="U3" s="3" t="s">
        <v>18</v>
      </c>
      <c r="W3" s="3" t="s">
        <v>19</v>
      </c>
      <c r="Z3" s="26" t="s">
        <v>29</v>
      </c>
      <c r="AA3" s="27" t="s">
        <v>30</v>
      </c>
      <c r="AB3" s="26" t="s">
        <v>29</v>
      </c>
      <c r="AC3" s="27" t="s">
        <v>30</v>
      </c>
      <c r="AD3" s="26" t="s">
        <v>29</v>
      </c>
      <c r="AE3" s="27" t="s">
        <v>30</v>
      </c>
      <c r="AF3" s="26" t="s">
        <v>29</v>
      </c>
      <c r="AG3" s="27" t="s">
        <v>30</v>
      </c>
      <c r="AH3" s="26" t="s">
        <v>29</v>
      </c>
      <c r="AI3" s="27" t="s">
        <v>30</v>
      </c>
      <c r="AJ3" s="26" t="s">
        <v>29</v>
      </c>
      <c r="AK3" s="27" t="s">
        <v>30</v>
      </c>
      <c r="AL3" s="26" t="s">
        <v>29</v>
      </c>
      <c r="AM3" s="27" t="s">
        <v>30</v>
      </c>
      <c r="AN3" s="26" t="s">
        <v>29</v>
      </c>
      <c r="AO3" s="27" t="s">
        <v>30</v>
      </c>
    </row>
    <row r="4" spans="1:41" x14ac:dyDescent="0.25">
      <c r="A4" s="2">
        <v>1</v>
      </c>
      <c r="B4" s="4" t="str">
        <f>IF(ISBLANK(PRINCIPAL!B4)," ",PRINCIPAL!B4)</f>
        <v xml:space="preserve"> </v>
      </c>
      <c r="C4" s="14">
        <f>D4+F4+H4+J4+L4+N4+P4+R4+T4+V4</f>
        <v>0</v>
      </c>
      <c r="D4" s="13">
        <f>IF(ISBLANK(E4),0,1)</f>
        <v>0</v>
      </c>
      <c r="E4" s="8"/>
      <c r="F4" s="13">
        <f t="shared" ref="F4:L19" si="0">IF(ISBLANK(G4),0,1)</f>
        <v>0</v>
      </c>
      <c r="G4" s="8"/>
      <c r="H4" s="13">
        <f t="shared" si="0"/>
        <v>0</v>
      </c>
      <c r="I4" s="8"/>
      <c r="J4" s="13">
        <f t="shared" si="0"/>
        <v>0</v>
      </c>
      <c r="K4" s="8"/>
      <c r="L4" s="13">
        <f t="shared" si="0"/>
        <v>0</v>
      </c>
      <c r="M4" s="8"/>
      <c r="N4" s="12">
        <f>IF(ISBLANK(O4),0,1)</f>
        <v>0</v>
      </c>
      <c r="O4" s="25"/>
      <c r="P4" s="12">
        <f>IF(ISBLANK(Q4),0,1)</f>
        <v>0</v>
      </c>
      <c r="Q4" s="25"/>
      <c r="R4" s="12">
        <f>IF(ISBLANK(S4),0,1)</f>
        <v>0</v>
      </c>
      <c r="S4" s="25"/>
      <c r="T4" s="12">
        <f>IF(ISBLANK(U4),0,1)</f>
        <v>0</v>
      </c>
      <c r="U4" s="25"/>
      <c r="V4" s="12">
        <f>IF(ISBLANK(W4),0,1)</f>
        <v>0</v>
      </c>
      <c r="W4" s="25"/>
      <c r="Z4" s="24">
        <f>ROUND('Optativa 2 Datos'!$D$4*D4*E4+'Optativa 2 Datos'!$D$5*F4*G4+'Optativa 2 Datos'!$D$6*H4*I4+'Optativa 2 Datos'!$D$7*J4*K4+'Optativa 2 Datos'!$D$8*L4*M4+'Optativa 2 Datos'!$D$9*N4*O4+'Optativa 2 Datos'!$D$10*P4*Q4+'Optativa 2 Datos'!$D$11*R4*S4+'Optativa 2 Datos'!$D$12*T4*U4+'Optativa 2 Datos'!$D$13*V4*W4,2)</f>
        <v>0</v>
      </c>
      <c r="AA4" s="24">
        <f>ROUND('Optativa 2 Datos'!$D$4*D4+'Optativa 2 Datos'!$D$5*F4+'Optativa 2 Datos'!$D$6*H4+'Optativa 2 Datos'!$D$7*J4+'Optativa 2 Datos'!$D$8*L4+'Optativa 2 Datos'!$D$9*N4+'Optativa 2 Datos'!$D$10*P4+'Optativa 2 Datos'!$D$11*R4+'Optativa 2 Datos'!$D$12*T4+'Optativa 2 Datos'!$D$13*V4,2)</f>
        <v>0</v>
      </c>
      <c r="AB4" s="24">
        <f>ROUND('Optativa 2 Datos'!$E$4*D4*E4+'Optativa 2 Datos'!$E$5*F4*G4+'Optativa 2 Datos'!$E$6*H4*I4+'Optativa 2 Datos'!$E$7*J4*K4+'Optativa 2 Datos'!$E$8*L4*M4+'Optativa 2 Datos'!$E$9*N4*O4+'Optativa 2 Datos'!$E$10*P4*Q4+'Optativa 2 Datos'!$E$11*R4*S4+'Optativa 2 Datos'!$E$12*T4*U4+'Optativa 2 Datos'!$E$13*V4*W4,2)</f>
        <v>0</v>
      </c>
      <c r="AC4" s="24">
        <f>ROUND('Optativa 2 Datos'!$E$4*D4+'Optativa 2 Datos'!$E$5*F4+'Optativa 2 Datos'!$E$6*H4+'Optativa 2 Datos'!$E$7*J4+'Optativa 2 Datos'!$E$8*L4+'Optativa 2 Datos'!$E$9*N4+'Optativa 2 Datos'!$E$10*P4+'Optativa 2 Datos'!$E$11*R4+'Optativa 2 Datos'!$E$12*T4+'Optativa 2 Datos'!$E$13*V4,2)</f>
        <v>0</v>
      </c>
      <c r="AD4" s="24">
        <f>ROUND('Optativa 2 Datos'!$F$4*D4*E4+'Optativa 2 Datos'!$F$5*F4*G4+'Optativa 2 Datos'!$F$6*H4*I4+'Optativa 2 Datos'!$F$7*J4*K4+'Optativa 2 Datos'!$F$8*L4*M4+'Optativa 2 Datos'!$F$9*N4*O4+'Optativa 2 Datos'!$F$10*P4*Q4+'Optativa 2 Datos'!$F$11*R4*S4+'Optativa 2 Datos'!$F$12*T4*U4+'Optativa 2 Datos'!$F$13*V4*W4,2)</f>
        <v>0</v>
      </c>
      <c r="AE4" s="24">
        <f>ROUND('Optativa 2 Datos'!$F$4*D4+'Optativa 2 Datos'!$F$5*F4+'Optativa 2 Datos'!$F$6*H4+'Optativa 2 Datos'!$F$7*J4+'Optativa 2 Datos'!$F$8*L4+'Optativa 2 Datos'!$F$9*N4+'Optativa 2 Datos'!$F$10*P4+'Optativa 2 Datos'!$F$11*R4+'Optativa 2 Datos'!$F$12*T4+'Optativa 2 Datos'!$F$13*V4,2)</f>
        <v>0</v>
      </c>
      <c r="AF4" s="24">
        <f>ROUND('Optativa 2 Datos'!$G$4*D4*E4+'Optativa 2 Datos'!$G$5*F4*G4+'Optativa 2 Datos'!$G$6*H4*I4+'Optativa 2 Datos'!$G$7*J4*K4+'Optativa 2 Datos'!$G$8*L4*M4+'Optativa 2 Datos'!$G$9*N4*O4+'Optativa 2 Datos'!$G$10*P4*Q4+'Optativa 2 Datos'!$G$11*R4*S4+'Optativa 2 Datos'!$G$12*T4*U4+'Optativa 2 Datos'!$G$13*V4*W4,2)</f>
        <v>0</v>
      </c>
      <c r="AG4" s="24">
        <f>ROUND('Optativa 2 Datos'!$G$4*D4+'Optativa 2 Datos'!$G$5*F4+'Optativa 2 Datos'!$G$6*H4+'Optativa 2 Datos'!$G$7*J4+'Optativa 2 Datos'!$G$8*L4+'Optativa 2 Datos'!$G$9*N4+'Optativa 2 Datos'!$G$10*P4+'Optativa 2 Datos'!$G$11*R4+'Optativa 2 Datos'!$G$12*T4+'Optativa 2 Datos'!$G$13*V4,2)</f>
        <v>0</v>
      </c>
      <c r="AH4" s="24">
        <f>ROUND('Optativa 2 Datos'!$H$4*D4*E4+'Optativa 2 Datos'!$H$5*F4*G4+'Optativa 2 Datos'!$H$6*H4*I4+'Optativa 2 Datos'!$H$7*J4*K4+'Optativa 2 Datos'!$H$8*L4*M4+'Optativa 2 Datos'!$H$9*N4*O4+'Optativa 2 Datos'!$H$10*P4*Q4+'Optativa 2 Datos'!$H$11*R4*S4+'Optativa 2 Datos'!$H$12*T4*U4+'Optativa 2 Datos'!$H$13*V4*W4,2)</f>
        <v>0</v>
      </c>
      <c r="AI4" s="24">
        <f>ROUND('Optativa 2 Datos'!$H$4*D4+'Optativa 2 Datos'!$H$5*F4+'Optativa 2 Datos'!$H$6*H4+'Optativa 2 Datos'!$H$7*J4+'Optativa 2 Datos'!$H$8*L4+'Optativa 2 Datos'!$H$9*N4+'Optativa 2 Datos'!$H$10*P4+'Optativa 2 Datos'!$H$11*R4+'Optativa 2 Datos'!$H$12*T4+'Optativa 2 Datos'!$H$13*V4,2)</f>
        <v>0</v>
      </c>
      <c r="AJ4" s="24">
        <f>ROUND('Optativa 2 Datos'!$I$4*D4*E4+'Optativa 2 Datos'!$I$5*F4*G4+'Optativa 2 Datos'!$I$6*H4*I4+'Optativa 2 Datos'!$I$7*J4*K4+'Optativa 2 Datos'!$I$8*L4*M4+'Optativa 2 Datos'!$I$9*N4*O4+'Optativa 2 Datos'!$I$10*P4*Q4+'Optativa 2 Datos'!$I$11*R4*S4+'Optativa 2 Datos'!$I$12*T4*U4+'Optativa 2 Datos'!$I$13*V4*W4,2)</f>
        <v>0</v>
      </c>
      <c r="AK4" s="24">
        <f>ROUND('Optativa 2 Datos'!$I$4*D4+'Optativa 2 Datos'!$I$5*F4+'Optativa 2 Datos'!$I$6*H4+'Optativa 2 Datos'!$I$7*J4+'Optativa 2 Datos'!$I$8*L4+'Optativa 2 Datos'!$I$9*N4+'Optativa 2 Datos'!$I$10*P4+'Optativa 2 Datos'!$I$11*R4+'Optativa 2 Datos'!$I$12*T4+'Optativa 2 Datos'!$I$13*V4,2)</f>
        <v>0</v>
      </c>
      <c r="AL4" s="24">
        <f>ROUND('Optativa 2 Datos'!$J$4*D4*E4+'Optativa 2 Datos'!$J$5*F4*G4+'Optativa 2 Datos'!$J$6*H4*I4+'Optativa 2 Datos'!$J$7*J4*K4+'Optativa 2 Datos'!$J$8*L4*M4+'Optativa 2 Datos'!$J$9*N4*O4+'Optativa 2 Datos'!$J$10*P4*Q4+'Optativa 2 Datos'!$J$11*R4*S4+'Optativa 2 Datos'!$J$12*T4*U4+'Optativa 2 Datos'!$J$13*V4*W4,2)</f>
        <v>0</v>
      </c>
      <c r="AM4" s="24">
        <f>ROUND('Optativa 2 Datos'!$J$4*D4+'Optativa 2 Datos'!$J$5*F4+'Optativa 2 Datos'!$J$6*H4+'Optativa 2 Datos'!$J$7*J4+'Optativa 2 Datos'!$J$8*L4+'Optativa 2 Datos'!$J$9*N4+'Optativa 2 Datos'!$J$10*P4+'Optativa 2 Datos'!$J$11*R4+'Optativa 2 Datos'!$J$12*T4+'Optativa 2 Datos'!$J$13*V4,2)</f>
        <v>0</v>
      </c>
      <c r="AN4" s="24">
        <f>ROUND('Optativa 2 Datos'!$K$4*D4*E4+'Optativa 2 Datos'!$K$5*F4*G4+'Optativa 2 Datos'!$K$6*H4*I4+'Optativa 2 Datos'!$K$7*J4*K4+'Optativa 2 Datos'!$K$8*L4*M4+'Optativa 2 Datos'!$K$9*N4*O4+'Optativa 2 Datos'!$K$10*P4*Q4+'Optativa 2 Datos'!$K$11*R4*S4+'Optativa 2 Datos'!$K$12*T4*U4+'Optativa 2 Datos'!$K$13*V4*W4,2)</f>
        <v>0</v>
      </c>
      <c r="AO4" s="24">
        <f>ROUND('Optativa 2 Datos'!$K$4*D4+'Optativa 2 Datos'!$K$5*F4+'Optativa 2 Datos'!$K$6*H4+'Optativa 2 Datos'!$K$7*J4+'Optativa 2 Datos'!$K$8*L4+'Optativa 2 Datos'!$K$9*N4+'Optativa 2 Datos'!$K$10*P4+'Optativa 2 Datos'!$K$11*R4+'Optativa 2 Datos'!$K$12*T4+'Optativa 2 Datos'!$K$13*V4,2)</f>
        <v>0</v>
      </c>
    </row>
    <row r="5" spans="1:41" x14ac:dyDescent="0.25">
      <c r="A5" s="2">
        <v>2</v>
      </c>
      <c r="B5" s="2" t="str">
        <f>IF(ISBLANK(PRINCIPAL!B5)," ",PRINCIPAL!B5)</f>
        <v xml:space="preserve"> </v>
      </c>
      <c r="C5" s="14">
        <f t="shared" ref="C5:C43" si="1">D5+F5+H5+J5+L5+N5+P5+R5+T5+V5</f>
        <v>0</v>
      </c>
      <c r="D5" s="12">
        <f t="shared" ref="D5:D43" si="2">IF(ISBLANK(E5),0,1)</f>
        <v>0</v>
      </c>
      <c r="E5" s="9"/>
      <c r="F5" s="12">
        <f t="shared" si="0"/>
        <v>0</v>
      </c>
      <c r="G5" s="9"/>
      <c r="H5" s="12">
        <f t="shared" si="0"/>
        <v>0</v>
      </c>
      <c r="I5" s="9"/>
      <c r="J5" s="12">
        <f t="shared" si="0"/>
        <v>0</v>
      </c>
      <c r="K5" s="9"/>
      <c r="L5" s="12">
        <f t="shared" si="0"/>
        <v>0</v>
      </c>
      <c r="M5" s="9"/>
      <c r="N5" s="12">
        <f t="shared" ref="N5:N43" si="3">IF(ISBLANK(O5),0,1)</f>
        <v>0</v>
      </c>
      <c r="O5" s="9"/>
      <c r="P5" s="12">
        <f t="shared" ref="P5:P43" si="4">IF(ISBLANK(Q5),0,1)</f>
        <v>0</v>
      </c>
      <c r="Q5" s="9"/>
      <c r="R5" s="12">
        <f t="shared" ref="R5:R43" si="5">IF(ISBLANK(S5),0,1)</f>
        <v>0</v>
      </c>
      <c r="S5" s="9"/>
      <c r="T5" s="12">
        <f t="shared" ref="T5:T43" si="6">IF(ISBLANK(U5),0,1)</f>
        <v>0</v>
      </c>
      <c r="U5" s="9"/>
      <c r="V5" s="12">
        <f t="shared" ref="V5:V43" si="7">IF(ISBLANK(W5),0,1)</f>
        <v>0</v>
      </c>
      <c r="W5" s="9"/>
      <c r="Z5" s="24">
        <f>ROUND('Optativa 2 Datos'!$D$4*D5*E5+'Optativa 2 Datos'!$D$5*F5*G5+'Optativa 2 Datos'!$D$6*H5*I5+'Optativa 2 Datos'!$D$7*J5*K5+'Optativa 2 Datos'!$D$8*L5*M5+'Optativa 2 Datos'!$D$9*N5*O5+'Optativa 2 Datos'!$D$10*P5*Q5+'Optativa 2 Datos'!$D$11*R5*S5+'Optativa 2 Datos'!$D$12*T5*U5+'Optativa 2 Datos'!$D$13*V5*W5,2)</f>
        <v>0</v>
      </c>
      <c r="AA5" s="24">
        <f>ROUND('Optativa 2 Datos'!$D$4*D5+'Optativa 2 Datos'!$D$5*F5+'Optativa 2 Datos'!$D$6*H5+'Optativa 2 Datos'!$D$7*J5+'Optativa 2 Datos'!$D$8*L5+'Optativa 2 Datos'!$D$9*N5+'Optativa 2 Datos'!$D$10*P5+'Optativa 2 Datos'!$D$11*R5+'Optativa 2 Datos'!$D$12*T5+'Optativa 2 Datos'!$D$13*V5,2)</f>
        <v>0</v>
      </c>
      <c r="AB5" s="24">
        <f>ROUND('Optativa 2 Datos'!$E$4*D5*E5+'Optativa 2 Datos'!$E$5*F5*G5+'Optativa 2 Datos'!$E$6*H5*I5+'Optativa 2 Datos'!$E$7*J5*K5+'Optativa 2 Datos'!$E$8*L5*M5+'Optativa 2 Datos'!$E$9*N5*O5+'Optativa 2 Datos'!$E$10*P5*Q5+'Optativa 2 Datos'!$E$11*R5*S5+'Optativa 2 Datos'!$E$12*T5*U5+'Optativa 2 Datos'!$E$13*V5*W5,2)</f>
        <v>0</v>
      </c>
      <c r="AC5" s="24">
        <f>ROUND('Optativa 2 Datos'!$E$4*D5+'Optativa 2 Datos'!$E$5*F5+'Optativa 2 Datos'!$E$6*H5+'Optativa 2 Datos'!$E$7*J5+'Optativa 2 Datos'!$E$8*L5+'Optativa 2 Datos'!$E$9*N5+'Optativa 2 Datos'!$E$10*P5+'Optativa 2 Datos'!$E$11*R5+'Optativa 2 Datos'!$E$12*T5+'Optativa 2 Datos'!$E$13*V5,2)</f>
        <v>0</v>
      </c>
      <c r="AD5" s="24">
        <f>ROUND('Optativa 2 Datos'!$F$4*D5*E5+'Optativa 2 Datos'!$F$5*F5*G5+'Optativa 2 Datos'!$F$6*H5*I5+'Optativa 2 Datos'!$F$7*J5*K5+'Optativa 2 Datos'!$F$8*L5*M5+'Optativa 2 Datos'!$F$9*N5*O5+'Optativa 2 Datos'!$F$10*P5*Q5+'Optativa 2 Datos'!$F$11*R5*S5+'Optativa 2 Datos'!$F$12*T5*U5+'Optativa 2 Datos'!$F$13*V5*W5,2)</f>
        <v>0</v>
      </c>
      <c r="AE5" s="24">
        <f>ROUND('Optativa 2 Datos'!$F$4*D5+'Optativa 2 Datos'!$F$5*F5+'Optativa 2 Datos'!$F$6*H5+'Optativa 2 Datos'!$F$7*J5+'Optativa 2 Datos'!$F$8*L5+'Optativa 2 Datos'!$F$9*N5+'Optativa 2 Datos'!$F$10*P5+'Optativa 2 Datos'!$F$11*R5+'Optativa 2 Datos'!$F$12*T5+'Optativa 2 Datos'!$F$13*V5,2)</f>
        <v>0</v>
      </c>
      <c r="AF5" s="24">
        <f>ROUND('Optativa 2 Datos'!$G$4*D5*E5+'Optativa 2 Datos'!$G$5*F5*G5+'Optativa 2 Datos'!$G$6*H5*I5+'Optativa 2 Datos'!$G$7*J5*K5+'Optativa 2 Datos'!$G$8*L5*M5+'Optativa 2 Datos'!$G$9*N5*O5+'Optativa 2 Datos'!$G$10*P5*Q5+'Optativa 2 Datos'!$G$11*R5*S5+'Optativa 2 Datos'!$G$12*T5*U5+'Optativa 2 Datos'!$G$13*V5*W5,2)</f>
        <v>0</v>
      </c>
      <c r="AG5" s="24">
        <f>ROUND('Optativa 2 Datos'!$G$4*D5+'Optativa 2 Datos'!$G$5*F5+'Optativa 2 Datos'!$G$6*H5+'Optativa 2 Datos'!$G$7*J5+'Optativa 2 Datos'!$G$8*L5+'Optativa 2 Datos'!$G$9*N5+'Optativa 2 Datos'!$G$10*P5+'Optativa 2 Datos'!$G$11*R5+'Optativa 2 Datos'!$G$12*T5+'Optativa 2 Datos'!$G$13*V5,2)</f>
        <v>0</v>
      </c>
      <c r="AH5" s="24">
        <f>ROUND('Optativa 2 Datos'!$H$4*D5*E5+'Optativa 2 Datos'!$H$5*F5*G5+'Optativa 2 Datos'!$H$6*H5*I5+'Optativa 2 Datos'!$H$7*J5*K5+'Optativa 2 Datos'!$H$8*L5*M5+'Optativa 2 Datos'!$H$9*N5*O5+'Optativa 2 Datos'!$H$10*P5*Q5+'Optativa 2 Datos'!$H$11*R5*S5+'Optativa 2 Datos'!$H$12*T5*U5+'Optativa 2 Datos'!$H$13*V5*W5,2)</f>
        <v>0</v>
      </c>
      <c r="AI5" s="24">
        <f>ROUND('Optativa 2 Datos'!$H$4*D5+'Optativa 2 Datos'!$H$5*F5+'Optativa 2 Datos'!$H$6*H5+'Optativa 2 Datos'!$H$7*J5+'Optativa 2 Datos'!$H$8*L5+'Optativa 2 Datos'!$H$9*N5+'Optativa 2 Datos'!$H$10*P5+'Optativa 2 Datos'!$H$11*R5+'Optativa 2 Datos'!$H$12*T5+'Optativa 2 Datos'!$H$13*V5,2)</f>
        <v>0</v>
      </c>
      <c r="AJ5" s="24">
        <f>ROUND('Optativa 2 Datos'!$I$4*D5*E5+'Optativa 2 Datos'!$I$5*F5*G5+'Optativa 2 Datos'!$I$6*H5*I5+'Optativa 2 Datos'!$I$7*J5*K5+'Optativa 2 Datos'!$I$8*L5*M5+'Optativa 2 Datos'!$I$9*N5*O5+'Optativa 2 Datos'!$I$10*P5*Q5+'Optativa 2 Datos'!$I$11*R5*S5+'Optativa 2 Datos'!$I$12*T5*U5+'Optativa 2 Datos'!$I$13*V5*W5,2)</f>
        <v>0</v>
      </c>
      <c r="AK5" s="24">
        <f>ROUND('Optativa 2 Datos'!$I$4*D5+'Optativa 2 Datos'!$I$5*F5+'Optativa 2 Datos'!$I$6*H5+'Optativa 2 Datos'!$I$7*J5+'Optativa 2 Datos'!$I$8*L5+'Optativa 2 Datos'!$I$9*N5+'Optativa 2 Datos'!$I$10*P5+'Optativa 2 Datos'!$I$11*R5+'Optativa 2 Datos'!$I$12*T5+'Optativa 2 Datos'!$I$13*V5,2)</f>
        <v>0</v>
      </c>
      <c r="AL5" s="24">
        <f>ROUND('Optativa 2 Datos'!$J$4*D5*E5+'Optativa 2 Datos'!$J$5*F5*G5+'Optativa 2 Datos'!$J$6*H5*I5+'Optativa 2 Datos'!$J$7*J5*K5+'Optativa 2 Datos'!$J$8*L5*M5+'Optativa 2 Datos'!$J$9*N5*O5+'Optativa 2 Datos'!$J$10*P5*Q5+'Optativa 2 Datos'!$J$11*R5*S5+'Optativa 2 Datos'!$J$12*T5*U5+'Optativa 2 Datos'!$J$13*V5*W5,2)</f>
        <v>0</v>
      </c>
      <c r="AM5" s="24">
        <f>ROUND('Optativa 2 Datos'!$J$4*D5+'Optativa 2 Datos'!$J$5*F5+'Optativa 2 Datos'!$J$6*H5+'Optativa 2 Datos'!$J$7*J5+'Optativa 2 Datos'!$J$8*L5+'Optativa 2 Datos'!$J$9*N5+'Optativa 2 Datos'!$J$10*P5+'Optativa 2 Datos'!$J$11*R5+'Optativa 2 Datos'!$J$12*T5+'Optativa 2 Datos'!$J$13*V5,2)</f>
        <v>0</v>
      </c>
      <c r="AN5" s="24">
        <f>ROUND('Optativa 2 Datos'!$K$4*D5*E5+'Optativa 2 Datos'!$K$5*F5*G5+'Optativa 2 Datos'!$K$6*H5*I5+'Optativa 2 Datos'!$K$7*J5*K5+'Optativa 2 Datos'!$K$8*L5*M5+'Optativa 2 Datos'!$K$9*N5*O5+'Optativa 2 Datos'!$K$10*P5*Q5+'Optativa 2 Datos'!$K$11*R5*S5+'Optativa 2 Datos'!$K$12*T5*U5+'Optativa 2 Datos'!$K$13*V5*W5,2)</f>
        <v>0</v>
      </c>
      <c r="AO5" s="24">
        <f>ROUND('Optativa 2 Datos'!$K$4*D5+'Optativa 2 Datos'!$K$5*F5+'Optativa 2 Datos'!$K$6*H5+'Optativa 2 Datos'!$K$7*J5+'Optativa 2 Datos'!$K$8*L5+'Optativa 2 Datos'!$K$9*N5+'Optativa 2 Datos'!$K$10*P5+'Optativa 2 Datos'!$K$11*R5+'Optativa 2 Datos'!$K$12*T5+'Optativa 2 Datos'!$K$13*V5,2)</f>
        <v>0</v>
      </c>
    </row>
    <row r="6" spans="1:41" x14ac:dyDescent="0.25">
      <c r="A6" s="2">
        <v>3</v>
      </c>
      <c r="B6" s="1" t="str">
        <f>IF(ISBLANK(PRINCIPAL!B6)," ",PRINCIPAL!B6)</f>
        <v xml:space="preserve"> </v>
      </c>
      <c r="C6" s="14">
        <f t="shared" si="1"/>
        <v>0</v>
      </c>
      <c r="D6" s="12">
        <f t="shared" si="2"/>
        <v>0</v>
      </c>
      <c r="E6" s="10"/>
      <c r="F6" s="12">
        <f t="shared" si="0"/>
        <v>0</v>
      </c>
      <c r="G6" s="10"/>
      <c r="H6" s="12">
        <f t="shared" si="0"/>
        <v>0</v>
      </c>
      <c r="I6" s="10"/>
      <c r="J6" s="12">
        <f t="shared" si="0"/>
        <v>0</v>
      </c>
      <c r="K6" s="10"/>
      <c r="L6" s="12">
        <f t="shared" si="0"/>
        <v>0</v>
      </c>
      <c r="M6" s="10"/>
      <c r="N6" s="12">
        <f t="shared" si="3"/>
        <v>0</v>
      </c>
      <c r="O6" s="10"/>
      <c r="P6" s="12">
        <f t="shared" si="4"/>
        <v>0</v>
      </c>
      <c r="Q6" s="10"/>
      <c r="R6" s="12">
        <f t="shared" si="5"/>
        <v>0</v>
      </c>
      <c r="S6" s="10"/>
      <c r="T6" s="12">
        <f t="shared" si="6"/>
        <v>0</v>
      </c>
      <c r="U6" s="10"/>
      <c r="V6" s="12">
        <f t="shared" si="7"/>
        <v>0</v>
      </c>
      <c r="W6" s="10"/>
      <c r="Z6" s="24">
        <f>ROUND('Optativa 2 Datos'!$D$4*D6*E6+'Optativa 2 Datos'!$D$5*F6*G6+'Optativa 2 Datos'!$D$6*H6*I6+'Optativa 2 Datos'!$D$7*J6*K6+'Optativa 2 Datos'!$D$8*L6*M6+'Optativa 2 Datos'!$D$9*N6*O6+'Optativa 2 Datos'!$D$10*P6*Q6+'Optativa 2 Datos'!$D$11*R6*S6+'Optativa 2 Datos'!$D$12*T6*U6+'Optativa 2 Datos'!$D$13*V6*W6,2)</f>
        <v>0</v>
      </c>
      <c r="AA6" s="24">
        <f>ROUND('Optativa 2 Datos'!$D$4*D6+'Optativa 2 Datos'!$D$5*F6+'Optativa 2 Datos'!$D$6*H6+'Optativa 2 Datos'!$D$7*J6+'Optativa 2 Datos'!$D$8*L6+'Optativa 2 Datos'!$D$9*N6+'Optativa 2 Datos'!$D$10*P6+'Optativa 2 Datos'!$D$11*R6+'Optativa 2 Datos'!$D$12*T6+'Optativa 2 Datos'!$D$13*V6,2)</f>
        <v>0</v>
      </c>
      <c r="AB6" s="24">
        <f>ROUND('Optativa 2 Datos'!$E$4*D6*E6+'Optativa 2 Datos'!$E$5*F6*G6+'Optativa 2 Datos'!$E$6*H6*I6+'Optativa 2 Datos'!$E$7*J6*K6+'Optativa 2 Datos'!$E$8*L6*M6+'Optativa 2 Datos'!$E$9*N6*O6+'Optativa 2 Datos'!$E$10*P6*Q6+'Optativa 2 Datos'!$E$11*R6*S6+'Optativa 2 Datos'!$E$12*T6*U6+'Optativa 2 Datos'!$E$13*V6*W6,2)</f>
        <v>0</v>
      </c>
      <c r="AC6" s="24">
        <f>ROUND('Optativa 2 Datos'!$E$4*D6+'Optativa 2 Datos'!$E$5*F6+'Optativa 2 Datos'!$E$6*H6+'Optativa 2 Datos'!$E$7*J6+'Optativa 2 Datos'!$E$8*L6+'Optativa 2 Datos'!$E$9*N6+'Optativa 2 Datos'!$E$10*P6+'Optativa 2 Datos'!$E$11*R6+'Optativa 2 Datos'!$E$12*T6+'Optativa 2 Datos'!$E$13*V6,2)</f>
        <v>0</v>
      </c>
      <c r="AD6" s="24">
        <f>ROUND('Optativa 2 Datos'!$F$4*D6*E6+'Optativa 2 Datos'!$F$5*F6*G6+'Optativa 2 Datos'!$F$6*H6*I6+'Optativa 2 Datos'!$F$7*J6*K6+'Optativa 2 Datos'!$F$8*L6*M6+'Optativa 2 Datos'!$F$9*N6*O6+'Optativa 2 Datos'!$F$10*P6*Q6+'Optativa 2 Datos'!$F$11*R6*S6+'Optativa 2 Datos'!$F$12*T6*U6+'Optativa 2 Datos'!$F$13*V6*W6,2)</f>
        <v>0</v>
      </c>
      <c r="AE6" s="24">
        <f>ROUND('Optativa 2 Datos'!$F$4*D6+'Optativa 2 Datos'!$F$5*F6+'Optativa 2 Datos'!$F$6*H6+'Optativa 2 Datos'!$F$7*J6+'Optativa 2 Datos'!$F$8*L6+'Optativa 2 Datos'!$F$9*N6+'Optativa 2 Datos'!$F$10*P6+'Optativa 2 Datos'!$F$11*R6+'Optativa 2 Datos'!$F$12*T6+'Optativa 2 Datos'!$F$13*V6,2)</f>
        <v>0</v>
      </c>
      <c r="AF6" s="24">
        <f>ROUND('Optativa 2 Datos'!$G$4*D6*E6+'Optativa 2 Datos'!$G$5*F6*G6+'Optativa 2 Datos'!$G$6*H6*I6+'Optativa 2 Datos'!$G$7*J6*K6+'Optativa 2 Datos'!$G$8*L6*M6+'Optativa 2 Datos'!$G$9*N6*O6+'Optativa 2 Datos'!$G$10*P6*Q6+'Optativa 2 Datos'!$G$11*R6*S6+'Optativa 2 Datos'!$G$12*T6*U6+'Optativa 2 Datos'!$G$13*V6*W6,2)</f>
        <v>0</v>
      </c>
      <c r="AG6" s="24">
        <f>ROUND('Optativa 2 Datos'!$G$4*D6+'Optativa 2 Datos'!$G$5*F6+'Optativa 2 Datos'!$G$6*H6+'Optativa 2 Datos'!$G$7*J6+'Optativa 2 Datos'!$G$8*L6+'Optativa 2 Datos'!$G$9*N6+'Optativa 2 Datos'!$G$10*P6+'Optativa 2 Datos'!$G$11*R6+'Optativa 2 Datos'!$G$12*T6+'Optativa 2 Datos'!$G$13*V6,2)</f>
        <v>0</v>
      </c>
      <c r="AH6" s="24">
        <f>ROUND('Optativa 2 Datos'!$H$4*D6*E6+'Optativa 2 Datos'!$H$5*F6*G6+'Optativa 2 Datos'!$H$6*H6*I6+'Optativa 2 Datos'!$H$7*J6*K6+'Optativa 2 Datos'!$H$8*L6*M6+'Optativa 2 Datos'!$H$9*N6*O6+'Optativa 2 Datos'!$H$10*P6*Q6+'Optativa 2 Datos'!$H$11*R6*S6+'Optativa 2 Datos'!$H$12*T6*U6+'Optativa 2 Datos'!$H$13*V6*W6,2)</f>
        <v>0</v>
      </c>
      <c r="AI6" s="24">
        <f>ROUND('Optativa 2 Datos'!$H$4*D6+'Optativa 2 Datos'!$H$5*F6+'Optativa 2 Datos'!$H$6*H6+'Optativa 2 Datos'!$H$7*J6+'Optativa 2 Datos'!$H$8*L6+'Optativa 2 Datos'!$H$9*N6+'Optativa 2 Datos'!$H$10*P6+'Optativa 2 Datos'!$H$11*R6+'Optativa 2 Datos'!$H$12*T6+'Optativa 2 Datos'!$H$13*V6,2)</f>
        <v>0</v>
      </c>
      <c r="AJ6" s="24">
        <f>ROUND('Optativa 2 Datos'!$I$4*D6*E6+'Optativa 2 Datos'!$I$5*F6*G6+'Optativa 2 Datos'!$I$6*H6*I6+'Optativa 2 Datos'!$I$7*J6*K6+'Optativa 2 Datos'!$I$8*L6*M6+'Optativa 2 Datos'!$I$9*N6*O6+'Optativa 2 Datos'!$I$10*P6*Q6+'Optativa 2 Datos'!$I$11*R6*S6+'Optativa 2 Datos'!$I$12*T6*U6+'Optativa 2 Datos'!$I$13*V6*W6,2)</f>
        <v>0</v>
      </c>
      <c r="AK6" s="24">
        <f>ROUND('Optativa 2 Datos'!$I$4*D6+'Optativa 2 Datos'!$I$5*F6+'Optativa 2 Datos'!$I$6*H6+'Optativa 2 Datos'!$I$7*J6+'Optativa 2 Datos'!$I$8*L6+'Optativa 2 Datos'!$I$9*N6+'Optativa 2 Datos'!$I$10*P6+'Optativa 2 Datos'!$I$11*R6+'Optativa 2 Datos'!$I$12*T6+'Optativa 2 Datos'!$I$13*V6,2)</f>
        <v>0</v>
      </c>
      <c r="AL6" s="24">
        <f>ROUND('Optativa 2 Datos'!$J$4*D6*E6+'Optativa 2 Datos'!$J$5*F6*G6+'Optativa 2 Datos'!$J$6*H6*I6+'Optativa 2 Datos'!$J$7*J6*K6+'Optativa 2 Datos'!$J$8*L6*M6+'Optativa 2 Datos'!$J$9*N6*O6+'Optativa 2 Datos'!$J$10*P6*Q6+'Optativa 2 Datos'!$J$11*R6*S6+'Optativa 2 Datos'!$J$12*T6*U6+'Optativa 2 Datos'!$J$13*V6*W6,2)</f>
        <v>0</v>
      </c>
      <c r="AM6" s="24">
        <f>ROUND('Optativa 2 Datos'!$J$4*D6+'Optativa 2 Datos'!$J$5*F6+'Optativa 2 Datos'!$J$6*H6+'Optativa 2 Datos'!$J$7*J6+'Optativa 2 Datos'!$J$8*L6+'Optativa 2 Datos'!$J$9*N6+'Optativa 2 Datos'!$J$10*P6+'Optativa 2 Datos'!$J$11*R6+'Optativa 2 Datos'!$J$12*T6+'Optativa 2 Datos'!$J$13*V6,2)</f>
        <v>0</v>
      </c>
      <c r="AN6" s="24">
        <f>ROUND('Optativa 2 Datos'!$K$4*D6*E6+'Optativa 2 Datos'!$K$5*F6*G6+'Optativa 2 Datos'!$K$6*H6*I6+'Optativa 2 Datos'!$K$7*J6*K6+'Optativa 2 Datos'!$K$8*L6*M6+'Optativa 2 Datos'!$K$9*N6*O6+'Optativa 2 Datos'!$K$10*P6*Q6+'Optativa 2 Datos'!$K$11*R6*S6+'Optativa 2 Datos'!$K$12*T6*U6+'Optativa 2 Datos'!$K$13*V6*W6,2)</f>
        <v>0</v>
      </c>
      <c r="AO6" s="24">
        <f>ROUND('Optativa 2 Datos'!$K$4*D6+'Optativa 2 Datos'!$K$5*F6+'Optativa 2 Datos'!$K$6*H6+'Optativa 2 Datos'!$K$7*J6+'Optativa 2 Datos'!$K$8*L6+'Optativa 2 Datos'!$K$9*N6+'Optativa 2 Datos'!$K$10*P6+'Optativa 2 Datos'!$K$11*R6+'Optativa 2 Datos'!$K$12*T6+'Optativa 2 Datos'!$K$13*V6,2)</f>
        <v>0</v>
      </c>
    </row>
    <row r="7" spans="1:41" x14ac:dyDescent="0.25">
      <c r="A7" s="2">
        <v>4</v>
      </c>
      <c r="B7" s="2" t="str">
        <f>IF(ISBLANK(PRINCIPAL!B7)," ",PRINCIPAL!B7)</f>
        <v xml:space="preserve"> </v>
      </c>
      <c r="C7" s="14">
        <f t="shared" si="1"/>
        <v>0</v>
      </c>
      <c r="D7" s="12">
        <f t="shared" si="2"/>
        <v>0</v>
      </c>
      <c r="E7" s="9"/>
      <c r="F7" s="12">
        <f t="shared" si="0"/>
        <v>0</v>
      </c>
      <c r="G7" s="9"/>
      <c r="H7" s="12">
        <f t="shared" si="0"/>
        <v>0</v>
      </c>
      <c r="I7" s="9"/>
      <c r="J7" s="12">
        <f t="shared" si="0"/>
        <v>0</v>
      </c>
      <c r="K7" s="9"/>
      <c r="L7" s="12">
        <f t="shared" si="0"/>
        <v>0</v>
      </c>
      <c r="M7" s="9"/>
      <c r="N7" s="12">
        <f t="shared" si="3"/>
        <v>0</v>
      </c>
      <c r="O7" s="9"/>
      <c r="P7" s="12">
        <f t="shared" si="4"/>
        <v>0</v>
      </c>
      <c r="Q7" s="9"/>
      <c r="R7" s="12">
        <f t="shared" si="5"/>
        <v>0</v>
      </c>
      <c r="S7" s="9"/>
      <c r="T7" s="12">
        <f t="shared" si="6"/>
        <v>0</v>
      </c>
      <c r="U7" s="9"/>
      <c r="V7" s="12">
        <f t="shared" si="7"/>
        <v>0</v>
      </c>
      <c r="W7" s="9"/>
      <c r="Z7" s="24">
        <f>ROUND('Optativa 2 Datos'!$D$4*D7*E7+'Optativa 2 Datos'!$D$5*F7*G7+'Optativa 2 Datos'!$D$6*H7*I7+'Optativa 2 Datos'!$D$7*J7*K7+'Optativa 2 Datos'!$D$8*L7*M7+'Optativa 2 Datos'!$D$9*N7*O7+'Optativa 2 Datos'!$D$10*P7*Q7+'Optativa 2 Datos'!$D$11*R7*S7+'Optativa 2 Datos'!$D$12*T7*U7+'Optativa 2 Datos'!$D$13*V7*W7,2)</f>
        <v>0</v>
      </c>
      <c r="AA7" s="24">
        <f>ROUND('Optativa 2 Datos'!$D$4*D7+'Optativa 2 Datos'!$D$5*F7+'Optativa 2 Datos'!$D$6*H7+'Optativa 2 Datos'!$D$7*J7+'Optativa 2 Datos'!$D$8*L7+'Optativa 2 Datos'!$D$9*N7+'Optativa 2 Datos'!$D$10*P7+'Optativa 2 Datos'!$D$11*R7+'Optativa 2 Datos'!$D$12*T7+'Optativa 2 Datos'!$D$13*V7,2)</f>
        <v>0</v>
      </c>
      <c r="AB7" s="24">
        <f>ROUND('Optativa 2 Datos'!$E$4*D7*E7+'Optativa 2 Datos'!$E$5*F7*G7+'Optativa 2 Datos'!$E$6*H7*I7+'Optativa 2 Datos'!$E$7*J7*K7+'Optativa 2 Datos'!$E$8*L7*M7+'Optativa 2 Datos'!$E$9*N7*O7+'Optativa 2 Datos'!$E$10*P7*Q7+'Optativa 2 Datos'!$E$11*R7*S7+'Optativa 2 Datos'!$E$12*T7*U7+'Optativa 2 Datos'!$E$13*V7*W7,2)</f>
        <v>0</v>
      </c>
      <c r="AC7" s="24">
        <f>ROUND('Optativa 2 Datos'!$E$4*D7+'Optativa 2 Datos'!$E$5*F7+'Optativa 2 Datos'!$E$6*H7+'Optativa 2 Datos'!$E$7*J7+'Optativa 2 Datos'!$E$8*L7+'Optativa 2 Datos'!$E$9*N7+'Optativa 2 Datos'!$E$10*P7+'Optativa 2 Datos'!$E$11*R7+'Optativa 2 Datos'!$E$12*T7+'Optativa 2 Datos'!$E$13*V7,2)</f>
        <v>0</v>
      </c>
      <c r="AD7" s="24">
        <f>ROUND('Optativa 2 Datos'!$F$4*D7*E7+'Optativa 2 Datos'!$F$5*F7*G7+'Optativa 2 Datos'!$F$6*H7*I7+'Optativa 2 Datos'!$F$7*J7*K7+'Optativa 2 Datos'!$F$8*L7*M7+'Optativa 2 Datos'!$F$9*N7*O7+'Optativa 2 Datos'!$F$10*P7*Q7+'Optativa 2 Datos'!$F$11*R7*S7+'Optativa 2 Datos'!$F$12*T7*U7+'Optativa 2 Datos'!$F$13*V7*W7,2)</f>
        <v>0</v>
      </c>
      <c r="AE7" s="24">
        <f>ROUND('Optativa 2 Datos'!$F$4*D7+'Optativa 2 Datos'!$F$5*F7+'Optativa 2 Datos'!$F$6*H7+'Optativa 2 Datos'!$F$7*J7+'Optativa 2 Datos'!$F$8*L7+'Optativa 2 Datos'!$F$9*N7+'Optativa 2 Datos'!$F$10*P7+'Optativa 2 Datos'!$F$11*R7+'Optativa 2 Datos'!$F$12*T7+'Optativa 2 Datos'!$F$13*V7,2)</f>
        <v>0</v>
      </c>
      <c r="AF7" s="24">
        <f>ROUND('Optativa 2 Datos'!$G$4*D7*E7+'Optativa 2 Datos'!$G$5*F7*G7+'Optativa 2 Datos'!$G$6*H7*I7+'Optativa 2 Datos'!$G$7*J7*K7+'Optativa 2 Datos'!$G$8*L7*M7+'Optativa 2 Datos'!$G$9*N7*O7+'Optativa 2 Datos'!$G$10*P7*Q7+'Optativa 2 Datos'!$G$11*R7*S7+'Optativa 2 Datos'!$G$12*T7*U7+'Optativa 2 Datos'!$G$13*V7*W7,2)</f>
        <v>0</v>
      </c>
      <c r="AG7" s="24">
        <f>ROUND('Optativa 2 Datos'!$G$4*D7+'Optativa 2 Datos'!$G$5*F7+'Optativa 2 Datos'!$G$6*H7+'Optativa 2 Datos'!$G$7*J7+'Optativa 2 Datos'!$G$8*L7+'Optativa 2 Datos'!$G$9*N7+'Optativa 2 Datos'!$G$10*P7+'Optativa 2 Datos'!$G$11*R7+'Optativa 2 Datos'!$G$12*T7+'Optativa 2 Datos'!$G$13*V7,2)</f>
        <v>0</v>
      </c>
      <c r="AH7" s="24">
        <f>ROUND('Optativa 2 Datos'!$H$4*D7*E7+'Optativa 2 Datos'!$H$5*F7*G7+'Optativa 2 Datos'!$H$6*H7*I7+'Optativa 2 Datos'!$H$7*J7*K7+'Optativa 2 Datos'!$H$8*L7*M7+'Optativa 2 Datos'!$H$9*N7*O7+'Optativa 2 Datos'!$H$10*P7*Q7+'Optativa 2 Datos'!$H$11*R7*S7+'Optativa 2 Datos'!$H$12*T7*U7+'Optativa 2 Datos'!$H$13*V7*W7,2)</f>
        <v>0</v>
      </c>
      <c r="AI7" s="24">
        <f>ROUND('Optativa 2 Datos'!$H$4*D7+'Optativa 2 Datos'!$H$5*F7+'Optativa 2 Datos'!$H$6*H7+'Optativa 2 Datos'!$H$7*J7+'Optativa 2 Datos'!$H$8*L7+'Optativa 2 Datos'!$H$9*N7+'Optativa 2 Datos'!$H$10*P7+'Optativa 2 Datos'!$H$11*R7+'Optativa 2 Datos'!$H$12*T7+'Optativa 2 Datos'!$H$13*V7,2)</f>
        <v>0</v>
      </c>
      <c r="AJ7" s="24">
        <f>ROUND('Optativa 2 Datos'!$I$4*D7*E7+'Optativa 2 Datos'!$I$5*F7*G7+'Optativa 2 Datos'!$I$6*H7*I7+'Optativa 2 Datos'!$I$7*J7*K7+'Optativa 2 Datos'!$I$8*L7*M7+'Optativa 2 Datos'!$I$9*N7*O7+'Optativa 2 Datos'!$I$10*P7*Q7+'Optativa 2 Datos'!$I$11*R7*S7+'Optativa 2 Datos'!$I$12*T7*U7+'Optativa 2 Datos'!$I$13*V7*W7,2)</f>
        <v>0</v>
      </c>
      <c r="AK7" s="24">
        <f>ROUND('Optativa 2 Datos'!$I$4*D7+'Optativa 2 Datos'!$I$5*F7+'Optativa 2 Datos'!$I$6*H7+'Optativa 2 Datos'!$I$7*J7+'Optativa 2 Datos'!$I$8*L7+'Optativa 2 Datos'!$I$9*N7+'Optativa 2 Datos'!$I$10*P7+'Optativa 2 Datos'!$I$11*R7+'Optativa 2 Datos'!$I$12*T7+'Optativa 2 Datos'!$I$13*V7,2)</f>
        <v>0</v>
      </c>
      <c r="AL7" s="24">
        <f>ROUND('Optativa 2 Datos'!$J$4*D7*E7+'Optativa 2 Datos'!$J$5*F7*G7+'Optativa 2 Datos'!$J$6*H7*I7+'Optativa 2 Datos'!$J$7*J7*K7+'Optativa 2 Datos'!$J$8*L7*M7+'Optativa 2 Datos'!$J$9*N7*O7+'Optativa 2 Datos'!$J$10*P7*Q7+'Optativa 2 Datos'!$J$11*R7*S7+'Optativa 2 Datos'!$J$12*T7*U7+'Optativa 2 Datos'!$J$13*V7*W7,2)</f>
        <v>0</v>
      </c>
      <c r="AM7" s="24">
        <f>ROUND('Optativa 2 Datos'!$J$4*D7+'Optativa 2 Datos'!$J$5*F7+'Optativa 2 Datos'!$J$6*H7+'Optativa 2 Datos'!$J$7*J7+'Optativa 2 Datos'!$J$8*L7+'Optativa 2 Datos'!$J$9*N7+'Optativa 2 Datos'!$J$10*P7+'Optativa 2 Datos'!$J$11*R7+'Optativa 2 Datos'!$J$12*T7+'Optativa 2 Datos'!$J$13*V7,2)</f>
        <v>0</v>
      </c>
      <c r="AN7" s="24">
        <f>ROUND('Optativa 2 Datos'!$K$4*D7*E7+'Optativa 2 Datos'!$K$5*F7*G7+'Optativa 2 Datos'!$K$6*H7*I7+'Optativa 2 Datos'!$K$7*J7*K7+'Optativa 2 Datos'!$K$8*L7*M7+'Optativa 2 Datos'!$K$9*N7*O7+'Optativa 2 Datos'!$K$10*P7*Q7+'Optativa 2 Datos'!$K$11*R7*S7+'Optativa 2 Datos'!$K$12*T7*U7+'Optativa 2 Datos'!$K$13*V7*W7,2)</f>
        <v>0</v>
      </c>
      <c r="AO7" s="24">
        <f>ROUND('Optativa 2 Datos'!$K$4*D7+'Optativa 2 Datos'!$K$5*F7+'Optativa 2 Datos'!$K$6*H7+'Optativa 2 Datos'!$K$7*J7+'Optativa 2 Datos'!$K$8*L7+'Optativa 2 Datos'!$K$9*N7+'Optativa 2 Datos'!$K$10*P7+'Optativa 2 Datos'!$K$11*R7+'Optativa 2 Datos'!$K$12*T7+'Optativa 2 Datos'!$K$13*V7,2)</f>
        <v>0</v>
      </c>
    </row>
    <row r="8" spans="1:41" x14ac:dyDescent="0.25">
      <c r="A8" s="2">
        <v>5</v>
      </c>
      <c r="B8" s="1" t="str">
        <f>IF(ISBLANK(PRINCIPAL!B8)," ",PRINCIPAL!B8)</f>
        <v xml:space="preserve"> </v>
      </c>
      <c r="C8" s="14">
        <f t="shared" si="1"/>
        <v>0</v>
      </c>
      <c r="D8" s="12">
        <f t="shared" si="2"/>
        <v>0</v>
      </c>
      <c r="E8" s="10"/>
      <c r="F8" s="12">
        <f t="shared" si="0"/>
        <v>0</v>
      </c>
      <c r="G8" s="10"/>
      <c r="H8" s="12">
        <f t="shared" si="0"/>
        <v>0</v>
      </c>
      <c r="I8" s="10"/>
      <c r="J8" s="12">
        <f t="shared" si="0"/>
        <v>0</v>
      </c>
      <c r="K8" s="10"/>
      <c r="L8" s="12">
        <f t="shared" si="0"/>
        <v>0</v>
      </c>
      <c r="M8" s="10"/>
      <c r="N8" s="12">
        <f t="shared" si="3"/>
        <v>0</v>
      </c>
      <c r="O8" s="10"/>
      <c r="P8" s="12">
        <f t="shared" si="4"/>
        <v>0</v>
      </c>
      <c r="Q8" s="10"/>
      <c r="R8" s="12">
        <f t="shared" si="5"/>
        <v>0</v>
      </c>
      <c r="S8" s="10"/>
      <c r="T8" s="12">
        <f t="shared" si="6"/>
        <v>0</v>
      </c>
      <c r="U8" s="10"/>
      <c r="V8" s="12">
        <f t="shared" si="7"/>
        <v>0</v>
      </c>
      <c r="W8" s="10"/>
      <c r="Z8" s="24">
        <f>ROUND('Optativa 2 Datos'!$D$4*D8*E8+'Optativa 2 Datos'!$D$5*F8*G8+'Optativa 2 Datos'!$D$6*H8*I8+'Optativa 2 Datos'!$D$7*J8*K8+'Optativa 2 Datos'!$D$8*L8*M8+'Optativa 2 Datos'!$D$9*N8*O8+'Optativa 2 Datos'!$D$10*P8*Q8+'Optativa 2 Datos'!$D$11*R8*S8+'Optativa 2 Datos'!$D$12*T8*U8+'Optativa 2 Datos'!$D$13*V8*W8,2)</f>
        <v>0</v>
      </c>
      <c r="AA8" s="24">
        <f>ROUND('Optativa 2 Datos'!$D$4*D8+'Optativa 2 Datos'!$D$5*F8+'Optativa 2 Datos'!$D$6*H8+'Optativa 2 Datos'!$D$7*J8+'Optativa 2 Datos'!$D$8*L8+'Optativa 2 Datos'!$D$9*N8+'Optativa 2 Datos'!$D$10*P8+'Optativa 2 Datos'!$D$11*R8+'Optativa 2 Datos'!$D$12*T8+'Optativa 2 Datos'!$D$13*V8,2)</f>
        <v>0</v>
      </c>
      <c r="AB8" s="24">
        <f>ROUND('Optativa 2 Datos'!$E$4*D8*E8+'Optativa 2 Datos'!$E$5*F8*G8+'Optativa 2 Datos'!$E$6*H8*I8+'Optativa 2 Datos'!$E$7*J8*K8+'Optativa 2 Datos'!$E$8*L8*M8+'Optativa 2 Datos'!$E$9*N8*O8+'Optativa 2 Datos'!$E$10*P8*Q8+'Optativa 2 Datos'!$E$11*R8*S8+'Optativa 2 Datos'!$E$12*T8*U8+'Optativa 2 Datos'!$E$13*V8*W8,2)</f>
        <v>0</v>
      </c>
      <c r="AC8" s="24">
        <f>ROUND('Optativa 2 Datos'!$E$4*D8+'Optativa 2 Datos'!$E$5*F8+'Optativa 2 Datos'!$E$6*H8+'Optativa 2 Datos'!$E$7*J8+'Optativa 2 Datos'!$E$8*L8+'Optativa 2 Datos'!$E$9*N8+'Optativa 2 Datos'!$E$10*P8+'Optativa 2 Datos'!$E$11*R8+'Optativa 2 Datos'!$E$12*T8+'Optativa 2 Datos'!$E$13*V8,2)</f>
        <v>0</v>
      </c>
      <c r="AD8" s="24">
        <f>ROUND('Optativa 2 Datos'!$F$4*D8*E8+'Optativa 2 Datos'!$F$5*F8*G8+'Optativa 2 Datos'!$F$6*H8*I8+'Optativa 2 Datos'!$F$7*J8*K8+'Optativa 2 Datos'!$F$8*L8*M8+'Optativa 2 Datos'!$F$9*N8*O8+'Optativa 2 Datos'!$F$10*P8*Q8+'Optativa 2 Datos'!$F$11*R8*S8+'Optativa 2 Datos'!$F$12*T8*U8+'Optativa 2 Datos'!$F$13*V8*W8,2)</f>
        <v>0</v>
      </c>
      <c r="AE8" s="24">
        <f>ROUND('Optativa 2 Datos'!$F$4*D8+'Optativa 2 Datos'!$F$5*F8+'Optativa 2 Datos'!$F$6*H8+'Optativa 2 Datos'!$F$7*J8+'Optativa 2 Datos'!$F$8*L8+'Optativa 2 Datos'!$F$9*N8+'Optativa 2 Datos'!$F$10*P8+'Optativa 2 Datos'!$F$11*R8+'Optativa 2 Datos'!$F$12*T8+'Optativa 2 Datos'!$F$13*V8,2)</f>
        <v>0</v>
      </c>
      <c r="AF8" s="24">
        <f>ROUND('Optativa 2 Datos'!$G$4*D8*E8+'Optativa 2 Datos'!$G$5*F8*G8+'Optativa 2 Datos'!$G$6*H8*I8+'Optativa 2 Datos'!$G$7*J8*K8+'Optativa 2 Datos'!$G$8*L8*M8+'Optativa 2 Datos'!$G$9*N8*O8+'Optativa 2 Datos'!$G$10*P8*Q8+'Optativa 2 Datos'!$G$11*R8*S8+'Optativa 2 Datos'!$G$12*T8*U8+'Optativa 2 Datos'!$G$13*V8*W8,2)</f>
        <v>0</v>
      </c>
      <c r="AG8" s="24">
        <f>ROUND('Optativa 2 Datos'!$G$4*D8+'Optativa 2 Datos'!$G$5*F8+'Optativa 2 Datos'!$G$6*H8+'Optativa 2 Datos'!$G$7*J8+'Optativa 2 Datos'!$G$8*L8+'Optativa 2 Datos'!$G$9*N8+'Optativa 2 Datos'!$G$10*P8+'Optativa 2 Datos'!$G$11*R8+'Optativa 2 Datos'!$G$12*T8+'Optativa 2 Datos'!$G$13*V8,2)</f>
        <v>0</v>
      </c>
      <c r="AH8" s="24">
        <f>ROUND('Optativa 2 Datos'!$H$4*D8*E8+'Optativa 2 Datos'!$H$5*F8*G8+'Optativa 2 Datos'!$H$6*H8*I8+'Optativa 2 Datos'!$H$7*J8*K8+'Optativa 2 Datos'!$H$8*L8*M8+'Optativa 2 Datos'!$H$9*N8*O8+'Optativa 2 Datos'!$H$10*P8*Q8+'Optativa 2 Datos'!$H$11*R8*S8+'Optativa 2 Datos'!$H$12*T8*U8+'Optativa 2 Datos'!$H$13*V8*W8,2)</f>
        <v>0</v>
      </c>
      <c r="AI8" s="24">
        <f>ROUND('Optativa 2 Datos'!$H$4*D8+'Optativa 2 Datos'!$H$5*F8+'Optativa 2 Datos'!$H$6*H8+'Optativa 2 Datos'!$H$7*J8+'Optativa 2 Datos'!$H$8*L8+'Optativa 2 Datos'!$H$9*N8+'Optativa 2 Datos'!$H$10*P8+'Optativa 2 Datos'!$H$11*R8+'Optativa 2 Datos'!$H$12*T8+'Optativa 2 Datos'!$H$13*V8,2)</f>
        <v>0</v>
      </c>
      <c r="AJ8" s="24">
        <f>ROUND('Optativa 2 Datos'!$I$4*D8*E8+'Optativa 2 Datos'!$I$5*F8*G8+'Optativa 2 Datos'!$I$6*H8*I8+'Optativa 2 Datos'!$I$7*J8*K8+'Optativa 2 Datos'!$I$8*L8*M8+'Optativa 2 Datos'!$I$9*N8*O8+'Optativa 2 Datos'!$I$10*P8*Q8+'Optativa 2 Datos'!$I$11*R8*S8+'Optativa 2 Datos'!$I$12*T8*U8+'Optativa 2 Datos'!$I$13*V8*W8,2)</f>
        <v>0</v>
      </c>
      <c r="AK8" s="24">
        <f>ROUND('Optativa 2 Datos'!$I$4*D8+'Optativa 2 Datos'!$I$5*F8+'Optativa 2 Datos'!$I$6*H8+'Optativa 2 Datos'!$I$7*J8+'Optativa 2 Datos'!$I$8*L8+'Optativa 2 Datos'!$I$9*N8+'Optativa 2 Datos'!$I$10*P8+'Optativa 2 Datos'!$I$11*R8+'Optativa 2 Datos'!$I$12*T8+'Optativa 2 Datos'!$I$13*V8,2)</f>
        <v>0</v>
      </c>
      <c r="AL8" s="24">
        <f>ROUND('Optativa 2 Datos'!$J$4*D8*E8+'Optativa 2 Datos'!$J$5*F8*G8+'Optativa 2 Datos'!$J$6*H8*I8+'Optativa 2 Datos'!$J$7*J8*K8+'Optativa 2 Datos'!$J$8*L8*M8+'Optativa 2 Datos'!$J$9*N8*O8+'Optativa 2 Datos'!$J$10*P8*Q8+'Optativa 2 Datos'!$J$11*R8*S8+'Optativa 2 Datos'!$J$12*T8*U8+'Optativa 2 Datos'!$J$13*V8*W8,2)</f>
        <v>0</v>
      </c>
      <c r="AM8" s="24">
        <f>ROUND('Optativa 2 Datos'!$J$4*D8+'Optativa 2 Datos'!$J$5*F8+'Optativa 2 Datos'!$J$6*H8+'Optativa 2 Datos'!$J$7*J8+'Optativa 2 Datos'!$J$8*L8+'Optativa 2 Datos'!$J$9*N8+'Optativa 2 Datos'!$J$10*P8+'Optativa 2 Datos'!$J$11*R8+'Optativa 2 Datos'!$J$12*T8+'Optativa 2 Datos'!$J$13*V8,2)</f>
        <v>0</v>
      </c>
      <c r="AN8" s="24">
        <f>ROUND('Optativa 2 Datos'!$K$4*D8*E8+'Optativa 2 Datos'!$K$5*F8*G8+'Optativa 2 Datos'!$K$6*H8*I8+'Optativa 2 Datos'!$K$7*J8*K8+'Optativa 2 Datos'!$K$8*L8*M8+'Optativa 2 Datos'!$K$9*N8*O8+'Optativa 2 Datos'!$K$10*P8*Q8+'Optativa 2 Datos'!$K$11*R8*S8+'Optativa 2 Datos'!$K$12*T8*U8+'Optativa 2 Datos'!$K$13*V8*W8,2)</f>
        <v>0</v>
      </c>
      <c r="AO8" s="24">
        <f>ROUND('Optativa 2 Datos'!$K$4*D8+'Optativa 2 Datos'!$K$5*F8+'Optativa 2 Datos'!$K$6*H8+'Optativa 2 Datos'!$K$7*J8+'Optativa 2 Datos'!$K$8*L8+'Optativa 2 Datos'!$K$9*N8+'Optativa 2 Datos'!$K$10*P8+'Optativa 2 Datos'!$K$11*R8+'Optativa 2 Datos'!$K$12*T8+'Optativa 2 Datos'!$K$13*V8,2)</f>
        <v>0</v>
      </c>
    </row>
    <row r="9" spans="1:41" x14ac:dyDescent="0.25">
      <c r="A9" s="2">
        <v>6</v>
      </c>
      <c r="B9" s="2" t="str">
        <f>IF(ISBLANK(PRINCIPAL!B9)," ",PRINCIPAL!B9)</f>
        <v xml:space="preserve"> </v>
      </c>
      <c r="C9" s="14">
        <f t="shared" si="1"/>
        <v>0</v>
      </c>
      <c r="D9" s="12">
        <f t="shared" si="2"/>
        <v>0</v>
      </c>
      <c r="E9" s="9"/>
      <c r="F9" s="12">
        <f t="shared" si="0"/>
        <v>0</v>
      </c>
      <c r="G9" s="9"/>
      <c r="H9" s="12">
        <f t="shared" si="0"/>
        <v>0</v>
      </c>
      <c r="I9" s="9"/>
      <c r="J9" s="12">
        <f t="shared" si="0"/>
        <v>0</v>
      </c>
      <c r="K9" s="9"/>
      <c r="L9" s="12">
        <f t="shared" si="0"/>
        <v>0</v>
      </c>
      <c r="M9" s="9"/>
      <c r="N9" s="12">
        <f t="shared" si="3"/>
        <v>0</v>
      </c>
      <c r="O9" s="9"/>
      <c r="P9" s="12">
        <f t="shared" si="4"/>
        <v>0</v>
      </c>
      <c r="Q9" s="9"/>
      <c r="R9" s="12">
        <f t="shared" si="5"/>
        <v>0</v>
      </c>
      <c r="S9" s="9"/>
      <c r="T9" s="12">
        <f t="shared" si="6"/>
        <v>0</v>
      </c>
      <c r="U9" s="9"/>
      <c r="V9" s="12">
        <f t="shared" si="7"/>
        <v>0</v>
      </c>
      <c r="W9" s="9"/>
      <c r="Z9" s="24">
        <f>ROUND('Optativa 2 Datos'!$D$4*D9*E9+'Optativa 2 Datos'!$D$5*F9*G9+'Optativa 2 Datos'!$D$6*H9*I9+'Optativa 2 Datos'!$D$7*J9*K9+'Optativa 2 Datos'!$D$8*L9*M9+'Optativa 2 Datos'!$D$9*N9*O9+'Optativa 2 Datos'!$D$10*P9*Q9+'Optativa 2 Datos'!$D$11*R9*S9+'Optativa 2 Datos'!$D$12*T9*U9+'Optativa 2 Datos'!$D$13*V9*W9,2)</f>
        <v>0</v>
      </c>
      <c r="AA9" s="24">
        <f>ROUND('Optativa 2 Datos'!$D$4*D9+'Optativa 2 Datos'!$D$5*F9+'Optativa 2 Datos'!$D$6*H9+'Optativa 2 Datos'!$D$7*J9+'Optativa 2 Datos'!$D$8*L9+'Optativa 2 Datos'!$D$9*N9+'Optativa 2 Datos'!$D$10*P9+'Optativa 2 Datos'!$D$11*R9+'Optativa 2 Datos'!$D$12*T9+'Optativa 2 Datos'!$D$13*V9,2)</f>
        <v>0</v>
      </c>
      <c r="AB9" s="24">
        <f>ROUND('Optativa 2 Datos'!$E$4*D9*E9+'Optativa 2 Datos'!$E$5*F9*G9+'Optativa 2 Datos'!$E$6*H9*I9+'Optativa 2 Datos'!$E$7*J9*K9+'Optativa 2 Datos'!$E$8*L9*M9+'Optativa 2 Datos'!$E$9*N9*O9+'Optativa 2 Datos'!$E$10*P9*Q9+'Optativa 2 Datos'!$E$11*R9*S9+'Optativa 2 Datos'!$E$12*T9*U9+'Optativa 2 Datos'!$E$13*V9*W9,2)</f>
        <v>0</v>
      </c>
      <c r="AC9" s="24">
        <f>ROUND('Optativa 2 Datos'!$E$4*D9+'Optativa 2 Datos'!$E$5*F9+'Optativa 2 Datos'!$E$6*H9+'Optativa 2 Datos'!$E$7*J9+'Optativa 2 Datos'!$E$8*L9+'Optativa 2 Datos'!$E$9*N9+'Optativa 2 Datos'!$E$10*P9+'Optativa 2 Datos'!$E$11*R9+'Optativa 2 Datos'!$E$12*T9+'Optativa 2 Datos'!$E$13*V9,2)</f>
        <v>0</v>
      </c>
      <c r="AD9" s="24">
        <f>ROUND('Optativa 2 Datos'!$F$4*D9*E9+'Optativa 2 Datos'!$F$5*F9*G9+'Optativa 2 Datos'!$F$6*H9*I9+'Optativa 2 Datos'!$F$7*J9*K9+'Optativa 2 Datos'!$F$8*L9*M9+'Optativa 2 Datos'!$F$9*N9*O9+'Optativa 2 Datos'!$F$10*P9*Q9+'Optativa 2 Datos'!$F$11*R9*S9+'Optativa 2 Datos'!$F$12*T9*U9+'Optativa 2 Datos'!$F$13*V9*W9,2)</f>
        <v>0</v>
      </c>
      <c r="AE9" s="24">
        <f>ROUND('Optativa 2 Datos'!$F$4*D9+'Optativa 2 Datos'!$F$5*F9+'Optativa 2 Datos'!$F$6*H9+'Optativa 2 Datos'!$F$7*J9+'Optativa 2 Datos'!$F$8*L9+'Optativa 2 Datos'!$F$9*N9+'Optativa 2 Datos'!$F$10*P9+'Optativa 2 Datos'!$F$11*R9+'Optativa 2 Datos'!$F$12*T9+'Optativa 2 Datos'!$F$13*V9,2)</f>
        <v>0</v>
      </c>
      <c r="AF9" s="24">
        <f>ROUND('Optativa 2 Datos'!$G$4*D9*E9+'Optativa 2 Datos'!$G$5*F9*G9+'Optativa 2 Datos'!$G$6*H9*I9+'Optativa 2 Datos'!$G$7*J9*K9+'Optativa 2 Datos'!$G$8*L9*M9+'Optativa 2 Datos'!$G$9*N9*O9+'Optativa 2 Datos'!$G$10*P9*Q9+'Optativa 2 Datos'!$G$11*R9*S9+'Optativa 2 Datos'!$G$12*T9*U9+'Optativa 2 Datos'!$G$13*V9*W9,2)</f>
        <v>0</v>
      </c>
      <c r="AG9" s="24">
        <f>ROUND('Optativa 2 Datos'!$G$4*D9+'Optativa 2 Datos'!$G$5*F9+'Optativa 2 Datos'!$G$6*H9+'Optativa 2 Datos'!$G$7*J9+'Optativa 2 Datos'!$G$8*L9+'Optativa 2 Datos'!$G$9*N9+'Optativa 2 Datos'!$G$10*P9+'Optativa 2 Datos'!$G$11*R9+'Optativa 2 Datos'!$G$12*T9+'Optativa 2 Datos'!$G$13*V9,2)</f>
        <v>0</v>
      </c>
      <c r="AH9" s="24">
        <f>ROUND('Optativa 2 Datos'!$H$4*D9*E9+'Optativa 2 Datos'!$H$5*F9*G9+'Optativa 2 Datos'!$H$6*H9*I9+'Optativa 2 Datos'!$H$7*J9*K9+'Optativa 2 Datos'!$H$8*L9*M9+'Optativa 2 Datos'!$H$9*N9*O9+'Optativa 2 Datos'!$H$10*P9*Q9+'Optativa 2 Datos'!$H$11*R9*S9+'Optativa 2 Datos'!$H$12*T9*U9+'Optativa 2 Datos'!$H$13*V9*W9,2)</f>
        <v>0</v>
      </c>
      <c r="AI9" s="24">
        <f>ROUND('Optativa 2 Datos'!$H$4*D9+'Optativa 2 Datos'!$H$5*F9+'Optativa 2 Datos'!$H$6*H9+'Optativa 2 Datos'!$H$7*J9+'Optativa 2 Datos'!$H$8*L9+'Optativa 2 Datos'!$H$9*N9+'Optativa 2 Datos'!$H$10*P9+'Optativa 2 Datos'!$H$11*R9+'Optativa 2 Datos'!$H$12*T9+'Optativa 2 Datos'!$H$13*V9,2)</f>
        <v>0</v>
      </c>
      <c r="AJ9" s="24">
        <f>ROUND('Optativa 2 Datos'!$I$4*D9*E9+'Optativa 2 Datos'!$I$5*F9*G9+'Optativa 2 Datos'!$I$6*H9*I9+'Optativa 2 Datos'!$I$7*J9*K9+'Optativa 2 Datos'!$I$8*L9*M9+'Optativa 2 Datos'!$I$9*N9*O9+'Optativa 2 Datos'!$I$10*P9*Q9+'Optativa 2 Datos'!$I$11*R9*S9+'Optativa 2 Datos'!$I$12*T9*U9+'Optativa 2 Datos'!$I$13*V9*W9,2)</f>
        <v>0</v>
      </c>
      <c r="AK9" s="24">
        <f>ROUND('Optativa 2 Datos'!$I$4*D9+'Optativa 2 Datos'!$I$5*F9+'Optativa 2 Datos'!$I$6*H9+'Optativa 2 Datos'!$I$7*J9+'Optativa 2 Datos'!$I$8*L9+'Optativa 2 Datos'!$I$9*N9+'Optativa 2 Datos'!$I$10*P9+'Optativa 2 Datos'!$I$11*R9+'Optativa 2 Datos'!$I$12*T9+'Optativa 2 Datos'!$I$13*V9,2)</f>
        <v>0</v>
      </c>
      <c r="AL9" s="24">
        <f>ROUND('Optativa 2 Datos'!$J$4*D9*E9+'Optativa 2 Datos'!$J$5*F9*G9+'Optativa 2 Datos'!$J$6*H9*I9+'Optativa 2 Datos'!$J$7*J9*K9+'Optativa 2 Datos'!$J$8*L9*M9+'Optativa 2 Datos'!$J$9*N9*O9+'Optativa 2 Datos'!$J$10*P9*Q9+'Optativa 2 Datos'!$J$11*R9*S9+'Optativa 2 Datos'!$J$12*T9*U9+'Optativa 2 Datos'!$J$13*V9*W9,2)</f>
        <v>0</v>
      </c>
      <c r="AM9" s="24">
        <f>ROUND('Optativa 2 Datos'!$J$4*D9+'Optativa 2 Datos'!$J$5*F9+'Optativa 2 Datos'!$J$6*H9+'Optativa 2 Datos'!$J$7*J9+'Optativa 2 Datos'!$J$8*L9+'Optativa 2 Datos'!$J$9*N9+'Optativa 2 Datos'!$J$10*P9+'Optativa 2 Datos'!$J$11*R9+'Optativa 2 Datos'!$J$12*T9+'Optativa 2 Datos'!$J$13*V9,2)</f>
        <v>0</v>
      </c>
      <c r="AN9" s="24">
        <f>ROUND('Optativa 2 Datos'!$K$4*D9*E9+'Optativa 2 Datos'!$K$5*F9*G9+'Optativa 2 Datos'!$K$6*H9*I9+'Optativa 2 Datos'!$K$7*J9*K9+'Optativa 2 Datos'!$K$8*L9*M9+'Optativa 2 Datos'!$K$9*N9*O9+'Optativa 2 Datos'!$K$10*P9*Q9+'Optativa 2 Datos'!$K$11*R9*S9+'Optativa 2 Datos'!$K$12*T9*U9+'Optativa 2 Datos'!$K$13*V9*W9,2)</f>
        <v>0</v>
      </c>
      <c r="AO9" s="24">
        <f>ROUND('Optativa 2 Datos'!$K$4*D9+'Optativa 2 Datos'!$K$5*F9+'Optativa 2 Datos'!$K$6*H9+'Optativa 2 Datos'!$K$7*J9+'Optativa 2 Datos'!$K$8*L9+'Optativa 2 Datos'!$K$9*N9+'Optativa 2 Datos'!$K$10*P9+'Optativa 2 Datos'!$K$11*R9+'Optativa 2 Datos'!$K$12*T9+'Optativa 2 Datos'!$K$13*V9,2)</f>
        <v>0</v>
      </c>
    </row>
    <row r="10" spans="1:41" x14ac:dyDescent="0.25">
      <c r="A10" s="2">
        <v>7</v>
      </c>
      <c r="B10" s="1" t="str">
        <f>IF(ISBLANK(PRINCIPAL!B10)," ",PRINCIPAL!B10)</f>
        <v xml:space="preserve"> </v>
      </c>
      <c r="C10" s="14">
        <f t="shared" si="1"/>
        <v>0</v>
      </c>
      <c r="D10" s="12">
        <f t="shared" si="2"/>
        <v>0</v>
      </c>
      <c r="E10" s="10"/>
      <c r="F10" s="12">
        <f t="shared" si="0"/>
        <v>0</v>
      </c>
      <c r="G10" s="10"/>
      <c r="H10" s="12">
        <f t="shared" si="0"/>
        <v>0</v>
      </c>
      <c r="I10" s="10"/>
      <c r="J10" s="12">
        <f t="shared" si="0"/>
        <v>0</v>
      </c>
      <c r="K10" s="10"/>
      <c r="L10" s="12">
        <f t="shared" si="0"/>
        <v>0</v>
      </c>
      <c r="M10" s="10"/>
      <c r="N10" s="12">
        <f t="shared" si="3"/>
        <v>0</v>
      </c>
      <c r="O10" s="10"/>
      <c r="P10" s="12">
        <f t="shared" si="4"/>
        <v>0</v>
      </c>
      <c r="Q10" s="10"/>
      <c r="R10" s="12">
        <f t="shared" si="5"/>
        <v>0</v>
      </c>
      <c r="S10" s="10"/>
      <c r="T10" s="12">
        <f t="shared" si="6"/>
        <v>0</v>
      </c>
      <c r="U10" s="10"/>
      <c r="V10" s="12">
        <f t="shared" si="7"/>
        <v>0</v>
      </c>
      <c r="W10" s="10"/>
      <c r="Z10" s="24">
        <f>ROUND('Optativa 2 Datos'!$D$4*D10*E10+'Optativa 2 Datos'!$D$5*F10*G10+'Optativa 2 Datos'!$D$6*H10*I10+'Optativa 2 Datos'!$D$7*J10*K10+'Optativa 2 Datos'!$D$8*L10*M10+'Optativa 2 Datos'!$D$9*N10*O10+'Optativa 2 Datos'!$D$10*P10*Q10+'Optativa 2 Datos'!$D$11*R10*S10+'Optativa 2 Datos'!$D$12*T10*U10+'Optativa 2 Datos'!$D$13*V10*W10,2)</f>
        <v>0</v>
      </c>
      <c r="AA10" s="24">
        <f>ROUND('Optativa 2 Datos'!$D$4*D10+'Optativa 2 Datos'!$D$5*F10+'Optativa 2 Datos'!$D$6*H10+'Optativa 2 Datos'!$D$7*J10+'Optativa 2 Datos'!$D$8*L10+'Optativa 2 Datos'!$D$9*N10+'Optativa 2 Datos'!$D$10*P10+'Optativa 2 Datos'!$D$11*R10+'Optativa 2 Datos'!$D$12*T10+'Optativa 2 Datos'!$D$13*V10,2)</f>
        <v>0</v>
      </c>
      <c r="AB10" s="24">
        <f>ROUND('Optativa 2 Datos'!$E$4*D10*E10+'Optativa 2 Datos'!$E$5*F10*G10+'Optativa 2 Datos'!$E$6*H10*I10+'Optativa 2 Datos'!$E$7*J10*K10+'Optativa 2 Datos'!$E$8*L10*M10+'Optativa 2 Datos'!$E$9*N10*O10+'Optativa 2 Datos'!$E$10*P10*Q10+'Optativa 2 Datos'!$E$11*R10*S10+'Optativa 2 Datos'!$E$12*T10*U10+'Optativa 2 Datos'!$E$13*V10*W10,2)</f>
        <v>0</v>
      </c>
      <c r="AC10" s="24">
        <f>ROUND('Optativa 2 Datos'!$E$4*D10+'Optativa 2 Datos'!$E$5*F10+'Optativa 2 Datos'!$E$6*H10+'Optativa 2 Datos'!$E$7*J10+'Optativa 2 Datos'!$E$8*L10+'Optativa 2 Datos'!$E$9*N10+'Optativa 2 Datos'!$E$10*P10+'Optativa 2 Datos'!$E$11*R10+'Optativa 2 Datos'!$E$12*T10+'Optativa 2 Datos'!$E$13*V10,2)</f>
        <v>0</v>
      </c>
      <c r="AD10" s="24">
        <f>ROUND('Optativa 2 Datos'!$F$4*D10*E10+'Optativa 2 Datos'!$F$5*F10*G10+'Optativa 2 Datos'!$F$6*H10*I10+'Optativa 2 Datos'!$F$7*J10*K10+'Optativa 2 Datos'!$F$8*L10*M10+'Optativa 2 Datos'!$F$9*N10*O10+'Optativa 2 Datos'!$F$10*P10*Q10+'Optativa 2 Datos'!$F$11*R10*S10+'Optativa 2 Datos'!$F$12*T10*U10+'Optativa 2 Datos'!$F$13*V10*W10,2)</f>
        <v>0</v>
      </c>
      <c r="AE10" s="24">
        <f>ROUND('Optativa 2 Datos'!$F$4*D10+'Optativa 2 Datos'!$F$5*F10+'Optativa 2 Datos'!$F$6*H10+'Optativa 2 Datos'!$F$7*J10+'Optativa 2 Datos'!$F$8*L10+'Optativa 2 Datos'!$F$9*N10+'Optativa 2 Datos'!$F$10*P10+'Optativa 2 Datos'!$F$11*R10+'Optativa 2 Datos'!$F$12*T10+'Optativa 2 Datos'!$F$13*V10,2)</f>
        <v>0</v>
      </c>
      <c r="AF10" s="24">
        <f>ROUND('Optativa 2 Datos'!$G$4*D10*E10+'Optativa 2 Datos'!$G$5*F10*G10+'Optativa 2 Datos'!$G$6*H10*I10+'Optativa 2 Datos'!$G$7*J10*K10+'Optativa 2 Datos'!$G$8*L10*M10+'Optativa 2 Datos'!$G$9*N10*O10+'Optativa 2 Datos'!$G$10*P10*Q10+'Optativa 2 Datos'!$G$11*R10*S10+'Optativa 2 Datos'!$G$12*T10*U10+'Optativa 2 Datos'!$G$13*V10*W10,2)</f>
        <v>0</v>
      </c>
      <c r="AG10" s="24">
        <f>ROUND('Optativa 2 Datos'!$G$4*D10+'Optativa 2 Datos'!$G$5*F10+'Optativa 2 Datos'!$G$6*H10+'Optativa 2 Datos'!$G$7*J10+'Optativa 2 Datos'!$G$8*L10+'Optativa 2 Datos'!$G$9*N10+'Optativa 2 Datos'!$G$10*P10+'Optativa 2 Datos'!$G$11*R10+'Optativa 2 Datos'!$G$12*T10+'Optativa 2 Datos'!$G$13*V10,2)</f>
        <v>0</v>
      </c>
      <c r="AH10" s="24">
        <f>ROUND('Optativa 2 Datos'!$H$4*D10*E10+'Optativa 2 Datos'!$H$5*F10*G10+'Optativa 2 Datos'!$H$6*H10*I10+'Optativa 2 Datos'!$H$7*J10*K10+'Optativa 2 Datos'!$H$8*L10*M10+'Optativa 2 Datos'!$H$9*N10*O10+'Optativa 2 Datos'!$H$10*P10*Q10+'Optativa 2 Datos'!$H$11*R10*S10+'Optativa 2 Datos'!$H$12*T10*U10+'Optativa 2 Datos'!$H$13*V10*W10,2)</f>
        <v>0</v>
      </c>
      <c r="AI10" s="24">
        <f>ROUND('Optativa 2 Datos'!$H$4*D10+'Optativa 2 Datos'!$H$5*F10+'Optativa 2 Datos'!$H$6*H10+'Optativa 2 Datos'!$H$7*J10+'Optativa 2 Datos'!$H$8*L10+'Optativa 2 Datos'!$H$9*N10+'Optativa 2 Datos'!$H$10*P10+'Optativa 2 Datos'!$H$11*R10+'Optativa 2 Datos'!$H$12*T10+'Optativa 2 Datos'!$H$13*V10,2)</f>
        <v>0</v>
      </c>
      <c r="AJ10" s="24">
        <f>ROUND('Optativa 2 Datos'!$I$4*D10*E10+'Optativa 2 Datos'!$I$5*F10*G10+'Optativa 2 Datos'!$I$6*H10*I10+'Optativa 2 Datos'!$I$7*J10*K10+'Optativa 2 Datos'!$I$8*L10*M10+'Optativa 2 Datos'!$I$9*N10*O10+'Optativa 2 Datos'!$I$10*P10*Q10+'Optativa 2 Datos'!$I$11*R10*S10+'Optativa 2 Datos'!$I$12*T10*U10+'Optativa 2 Datos'!$I$13*V10*W10,2)</f>
        <v>0</v>
      </c>
      <c r="AK10" s="24">
        <f>ROUND('Optativa 2 Datos'!$I$4*D10+'Optativa 2 Datos'!$I$5*F10+'Optativa 2 Datos'!$I$6*H10+'Optativa 2 Datos'!$I$7*J10+'Optativa 2 Datos'!$I$8*L10+'Optativa 2 Datos'!$I$9*N10+'Optativa 2 Datos'!$I$10*P10+'Optativa 2 Datos'!$I$11*R10+'Optativa 2 Datos'!$I$12*T10+'Optativa 2 Datos'!$I$13*V10,2)</f>
        <v>0</v>
      </c>
      <c r="AL10" s="24">
        <f>ROUND('Optativa 2 Datos'!$J$4*D10*E10+'Optativa 2 Datos'!$J$5*F10*G10+'Optativa 2 Datos'!$J$6*H10*I10+'Optativa 2 Datos'!$J$7*J10*K10+'Optativa 2 Datos'!$J$8*L10*M10+'Optativa 2 Datos'!$J$9*N10*O10+'Optativa 2 Datos'!$J$10*P10*Q10+'Optativa 2 Datos'!$J$11*R10*S10+'Optativa 2 Datos'!$J$12*T10*U10+'Optativa 2 Datos'!$J$13*V10*W10,2)</f>
        <v>0</v>
      </c>
      <c r="AM10" s="24">
        <f>ROUND('Optativa 2 Datos'!$J$4*D10+'Optativa 2 Datos'!$J$5*F10+'Optativa 2 Datos'!$J$6*H10+'Optativa 2 Datos'!$J$7*J10+'Optativa 2 Datos'!$J$8*L10+'Optativa 2 Datos'!$J$9*N10+'Optativa 2 Datos'!$J$10*P10+'Optativa 2 Datos'!$J$11*R10+'Optativa 2 Datos'!$J$12*T10+'Optativa 2 Datos'!$J$13*V10,2)</f>
        <v>0</v>
      </c>
      <c r="AN10" s="24">
        <f>ROUND('Optativa 2 Datos'!$K$4*D10*E10+'Optativa 2 Datos'!$K$5*F10*G10+'Optativa 2 Datos'!$K$6*H10*I10+'Optativa 2 Datos'!$K$7*J10*K10+'Optativa 2 Datos'!$K$8*L10*M10+'Optativa 2 Datos'!$K$9*N10*O10+'Optativa 2 Datos'!$K$10*P10*Q10+'Optativa 2 Datos'!$K$11*R10*S10+'Optativa 2 Datos'!$K$12*T10*U10+'Optativa 2 Datos'!$K$13*V10*W10,2)</f>
        <v>0</v>
      </c>
      <c r="AO10" s="24">
        <f>ROUND('Optativa 2 Datos'!$K$4*D10+'Optativa 2 Datos'!$K$5*F10+'Optativa 2 Datos'!$K$6*H10+'Optativa 2 Datos'!$K$7*J10+'Optativa 2 Datos'!$K$8*L10+'Optativa 2 Datos'!$K$9*N10+'Optativa 2 Datos'!$K$10*P10+'Optativa 2 Datos'!$K$11*R10+'Optativa 2 Datos'!$K$12*T10+'Optativa 2 Datos'!$K$13*V10,2)</f>
        <v>0</v>
      </c>
    </row>
    <row r="11" spans="1:41" x14ac:dyDescent="0.25">
      <c r="A11" s="2">
        <v>8</v>
      </c>
      <c r="B11" s="2" t="str">
        <f>IF(ISBLANK(PRINCIPAL!B11)," ",PRINCIPAL!B11)</f>
        <v xml:space="preserve"> </v>
      </c>
      <c r="C11" s="14">
        <f t="shared" si="1"/>
        <v>0</v>
      </c>
      <c r="D11" s="12">
        <f t="shared" si="2"/>
        <v>0</v>
      </c>
      <c r="E11" s="9"/>
      <c r="F11" s="12">
        <f t="shared" si="0"/>
        <v>0</v>
      </c>
      <c r="G11" s="9"/>
      <c r="H11" s="12">
        <f t="shared" si="0"/>
        <v>0</v>
      </c>
      <c r="I11" s="9"/>
      <c r="J11" s="12">
        <f t="shared" si="0"/>
        <v>0</v>
      </c>
      <c r="K11" s="9"/>
      <c r="L11" s="12">
        <f t="shared" si="0"/>
        <v>0</v>
      </c>
      <c r="M11" s="9"/>
      <c r="N11" s="12">
        <f t="shared" si="3"/>
        <v>0</v>
      </c>
      <c r="O11" s="9"/>
      <c r="P11" s="12">
        <f t="shared" si="4"/>
        <v>0</v>
      </c>
      <c r="Q11" s="9"/>
      <c r="R11" s="12">
        <f t="shared" si="5"/>
        <v>0</v>
      </c>
      <c r="S11" s="9"/>
      <c r="T11" s="12">
        <f t="shared" si="6"/>
        <v>0</v>
      </c>
      <c r="U11" s="9"/>
      <c r="V11" s="12">
        <f t="shared" si="7"/>
        <v>0</v>
      </c>
      <c r="W11" s="9"/>
      <c r="Z11" s="24">
        <f>ROUND('Optativa 2 Datos'!$D$4*D11*E11+'Optativa 2 Datos'!$D$5*F11*G11+'Optativa 2 Datos'!$D$6*H11*I11+'Optativa 2 Datos'!$D$7*J11*K11+'Optativa 2 Datos'!$D$8*L11*M11+'Optativa 2 Datos'!$D$9*N11*O11+'Optativa 2 Datos'!$D$10*P11*Q11+'Optativa 2 Datos'!$D$11*R11*S11+'Optativa 2 Datos'!$D$12*T11*U11+'Optativa 2 Datos'!$D$13*V11*W11,2)</f>
        <v>0</v>
      </c>
      <c r="AA11" s="24">
        <f>ROUND('Optativa 2 Datos'!$D$4*D11+'Optativa 2 Datos'!$D$5*F11+'Optativa 2 Datos'!$D$6*H11+'Optativa 2 Datos'!$D$7*J11+'Optativa 2 Datos'!$D$8*L11+'Optativa 2 Datos'!$D$9*N11+'Optativa 2 Datos'!$D$10*P11+'Optativa 2 Datos'!$D$11*R11+'Optativa 2 Datos'!$D$12*T11+'Optativa 2 Datos'!$D$13*V11,2)</f>
        <v>0</v>
      </c>
      <c r="AB11" s="24">
        <f>ROUND('Optativa 2 Datos'!$E$4*D11*E11+'Optativa 2 Datos'!$E$5*F11*G11+'Optativa 2 Datos'!$E$6*H11*I11+'Optativa 2 Datos'!$E$7*J11*K11+'Optativa 2 Datos'!$E$8*L11*M11+'Optativa 2 Datos'!$E$9*N11*O11+'Optativa 2 Datos'!$E$10*P11*Q11+'Optativa 2 Datos'!$E$11*R11*S11+'Optativa 2 Datos'!$E$12*T11*U11+'Optativa 2 Datos'!$E$13*V11*W11,2)</f>
        <v>0</v>
      </c>
      <c r="AC11" s="24">
        <f>ROUND('Optativa 2 Datos'!$E$4*D11+'Optativa 2 Datos'!$E$5*F11+'Optativa 2 Datos'!$E$6*H11+'Optativa 2 Datos'!$E$7*J11+'Optativa 2 Datos'!$E$8*L11+'Optativa 2 Datos'!$E$9*N11+'Optativa 2 Datos'!$E$10*P11+'Optativa 2 Datos'!$E$11*R11+'Optativa 2 Datos'!$E$12*T11+'Optativa 2 Datos'!$E$13*V11,2)</f>
        <v>0</v>
      </c>
      <c r="AD11" s="24">
        <f>ROUND('Optativa 2 Datos'!$F$4*D11*E11+'Optativa 2 Datos'!$F$5*F11*G11+'Optativa 2 Datos'!$F$6*H11*I11+'Optativa 2 Datos'!$F$7*J11*K11+'Optativa 2 Datos'!$F$8*L11*M11+'Optativa 2 Datos'!$F$9*N11*O11+'Optativa 2 Datos'!$F$10*P11*Q11+'Optativa 2 Datos'!$F$11*R11*S11+'Optativa 2 Datos'!$F$12*T11*U11+'Optativa 2 Datos'!$F$13*V11*W11,2)</f>
        <v>0</v>
      </c>
      <c r="AE11" s="24">
        <f>ROUND('Optativa 2 Datos'!$F$4*D11+'Optativa 2 Datos'!$F$5*F11+'Optativa 2 Datos'!$F$6*H11+'Optativa 2 Datos'!$F$7*J11+'Optativa 2 Datos'!$F$8*L11+'Optativa 2 Datos'!$F$9*N11+'Optativa 2 Datos'!$F$10*P11+'Optativa 2 Datos'!$F$11*R11+'Optativa 2 Datos'!$F$12*T11+'Optativa 2 Datos'!$F$13*V11,2)</f>
        <v>0</v>
      </c>
      <c r="AF11" s="24">
        <f>ROUND('Optativa 2 Datos'!$G$4*D11*E11+'Optativa 2 Datos'!$G$5*F11*G11+'Optativa 2 Datos'!$G$6*H11*I11+'Optativa 2 Datos'!$G$7*J11*K11+'Optativa 2 Datos'!$G$8*L11*M11+'Optativa 2 Datos'!$G$9*N11*O11+'Optativa 2 Datos'!$G$10*P11*Q11+'Optativa 2 Datos'!$G$11*R11*S11+'Optativa 2 Datos'!$G$12*T11*U11+'Optativa 2 Datos'!$G$13*V11*W11,2)</f>
        <v>0</v>
      </c>
      <c r="AG11" s="24">
        <f>ROUND('Optativa 2 Datos'!$G$4*D11+'Optativa 2 Datos'!$G$5*F11+'Optativa 2 Datos'!$G$6*H11+'Optativa 2 Datos'!$G$7*J11+'Optativa 2 Datos'!$G$8*L11+'Optativa 2 Datos'!$G$9*N11+'Optativa 2 Datos'!$G$10*P11+'Optativa 2 Datos'!$G$11*R11+'Optativa 2 Datos'!$G$12*T11+'Optativa 2 Datos'!$G$13*V11,2)</f>
        <v>0</v>
      </c>
      <c r="AH11" s="24">
        <f>ROUND('Optativa 2 Datos'!$H$4*D11*E11+'Optativa 2 Datos'!$H$5*F11*G11+'Optativa 2 Datos'!$H$6*H11*I11+'Optativa 2 Datos'!$H$7*J11*K11+'Optativa 2 Datos'!$H$8*L11*M11+'Optativa 2 Datos'!$H$9*N11*O11+'Optativa 2 Datos'!$H$10*P11*Q11+'Optativa 2 Datos'!$H$11*R11*S11+'Optativa 2 Datos'!$H$12*T11*U11+'Optativa 2 Datos'!$H$13*V11*W11,2)</f>
        <v>0</v>
      </c>
      <c r="AI11" s="24">
        <f>ROUND('Optativa 2 Datos'!$H$4*D11+'Optativa 2 Datos'!$H$5*F11+'Optativa 2 Datos'!$H$6*H11+'Optativa 2 Datos'!$H$7*J11+'Optativa 2 Datos'!$H$8*L11+'Optativa 2 Datos'!$H$9*N11+'Optativa 2 Datos'!$H$10*P11+'Optativa 2 Datos'!$H$11*R11+'Optativa 2 Datos'!$H$12*T11+'Optativa 2 Datos'!$H$13*V11,2)</f>
        <v>0</v>
      </c>
      <c r="AJ11" s="24">
        <f>ROUND('Optativa 2 Datos'!$I$4*D11*E11+'Optativa 2 Datos'!$I$5*F11*G11+'Optativa 2 Datos'!$I$6*H11*I11+'Optativa 2 Datos'!$I$7*J11*K11+'Optativa 2 Datos'!$I$8*L11*M11+'Optativa 2 Datos'!$I$9*N11*O11+'Optativa 2 Datos'!$I$10*P11*Q11+'Optativa 2 Datos'!$I$11*R11*S11+'Optativa 2 Datos'!$I$12*T11*U11+'Optativa 2 Datos'!$I$13*V11*W11,2)</f>
        <v>0</v>
      </c>
      <c r="AK11" s="24">
        <f>ROUND('Optativa 2 Datos'!$I$4*D11+'Optativa 2 Datos'!$I$5*F11+'Optativa 2 Datos'!$I$6*H11+'Optativa 2 Datos'!$I$7*J11+'Optativa 2 Datos'!$I$8*L11+'Optativa 2 Datos'!$I$9*N11+'Optativa 2 Datos'!$I$10*P11+'Optativa 2 Datos'!$I$11*R11+'Optativa 2 Datos'!$I$12*T11+'Optativa 2 Datos'!$I$13*V11,2)</f>
        <v>0</v>
      </c>
      <c r="AL11" s="24">
        <f>ROUND('Optativa 2 Datos'!$J$4*D11*E11+'Optativa 2 Datos'!$J$5*F11*G11+'Optativa 2 Datos'!$J$6*H11*I11+'Optativa 2 Datos'!$J$7*J11*K11+'Optativa 2 Datos'!$J$8*L11*M11+'Optativa 2 Datos'!$J$9*N11*O11+'Optativa 2 Datos'!$J$10*P11*Q11+'Optativa 2 Datos'!$J$11*R11*S11+'Optativa 2 Datos'!$J$12*T11*U11+'Optativa 2 Datos'!$J$13*V11*W11,2)</f>
        <v>0</v>
      </c>
      <c r="AM11" s="24">
        <f>ROUND('Optativa 2 Datos'!$J$4*D11+'Optativa 2 Datos'!$J$5*F11+'Optativa 2 Datos'!$J$6*H11+'Optativa 2 Datos'!$J$7*J11+'Optativa 2 Datos'!$J$8*L11+'Optativa 2 Datos'!$J$9*N11+'Optativa 2 Datos'!$J$10*P11+'Optativa 2 Datos'!$J$11*R11+'Optativa 2 Datos'!$J$12*T11+'Optativa 2 Datos'!$J$13*V11,2)</f>
        <v>0</v>
      </c>
      <c r="AN11" s="24">
        <f>ROUND('Optativa 2 Datos'!$K$4*D11*E11+'Optativa 2 Datos'!$K$5*F11*G11+'Optativa 2 Datos'!$K$6*H11*I11+'Optativa 2 Datos'!$K$7*J11*K11+'Optativa 2 Datos'!$K$8*L11*M11+'Optativa 2 Datos'!$K$9*N11*O11+'Optativa 2 Datos'!$K$10*P11*Q11+'Optativa 2 Datos'!$K$11*R11*S11+'Optativa 2 Datos'!$K$12*T11*U11+'Optativa 2 Datos'!$K$13*V11*W11,2)</f>
        <v>0</v>
      </c>
      <c r="AO11" s="24">
        <f>ROUND('Optativa 2 Datos'!$K$4*D11+'Optativa 2 Datos'!$K$5*F11+'Optativa 2 Datos'!$K$6*H11+'Optativa 2 Datos'!$K$7*J11+'Optativa 2 Datos'!$K$8*L11+'Optativa 2 Datos'!$K$9*N11+'Optativa 2 Datos'!$K$10*P11+'Optativa 2 Datos'!$K$11*R11+'Optativa 2 Datos'!$K$12*T11+'Optativa 2 Datos'!$K$13*V11,2)</f>
        <v>0</v>
      </c>
    </row>
    <row r="12" spans="1:41" x14ac:dyDescent="0.25">
      <c r="A12" s="2">
        <v>9</v>
      </c>
      <c r="B12" s="1" t="str">
        <f>IF(ISBLANK(PRINCIPAL!B12)," ",PRINCIPAL!B12)</f>
        <v xml:space="preserve"> </v>
      </c>
      <c r="C12" s="14">
        <f t="shared" si="1"/>
        <v>0</v>
      </c>
      <c r="D12" s="12">
        <f t="shared" si="2"/>
        <v>0</v>
      </c>
      <c r="E12" s="10"/>
      <c r="F12" s="12">
        <f t="shared" si="0"/>
        <v>0</v>
      </c>
      <c r="G12" s="10"/>
      <c r="H12" s="12">
        <f t="shared" si="0"/>
        <v>0</v>
      </c>
      <c r="I12" s="10"/>
      <c r="J12" s="12">
        <f t="shared" si="0"/>
        <v>0</v>
      </c>
      <c r="K12" s="10"/>
      <c r="L12" s="12">
        <f t="shared" si="0"/>
        <v>0</v>
      </c>
      <c r="M12" s="10"/>
      <c r="N12" s="12">
        <f t="shared" si="3"/>
        <v>0</v>
      </c>
      <c r="O12" s="10"/>
      <c r="P12" s="12">
        <f t="shared" si="4"/>
        <v>0</v>
      </c>
      <c r="Q12" s="10"/>
      <c r="R12" s="12">
        <f t="shared" si="5"/>
        <v>0</v>
      </c>
      <c r="S12" s="10"/>
      <c r="T12" s="12">
        <f t="shared" si="6"/>
        <v>0</v>
      </c>
      <c r="U12" s="10"/>
      <c r="V12" s="12">
        <f t="shared" si="7"/>
        <v>0</v>
      </c>
      <c r="W12" s="10"/>
      <c r="Z12" s="24">
        <f>ROUND('Optativa 2 Datos'!$D$4*D12*E12+'Optativa 2 Datos'!$D$5*F12*G12+'Optativa 2 Datos'!$D$6*H12*I12+'Optativa 2 Datos'!$D$7*J12*K12+'Optativa 2 Datos'!$D$8*L12*M12+'Optativa 2 Datos'!$D$9*N12*O12+'Optativa 2 Datos'!$D$10*P12*Q12+'Optativa 2 Datos'!$D$11*R12*S12+'Optativa 2 Datos'!$D$12*T12*U12+'Optativa 2 Datos'!$D$13*V12*W12,2)</f>
        <v>0</v>
      </c>
      <c r="AA12" s="24">
        <f>ROUND('Optativa 2 Datos'!$D$4*D12+'Optativa 2 Datos'!$D$5*F12+'Optativa 2 Datos'!$D$6*H12+'Optativa 2 Datos'!$D$7*J12+'Optativa 2 Datos'!$D$8*L12+'Optativa 2 Datos'!$D$9*N12+'Optativa 2 Datos'!$D$10*P12+'Optativa 2 Datos'!$D$11*R12+'Optativa 2 Datos'!$D$12*T12+'Optativa 2 Datos'!$D$13*V12,2)</f>
        <v>0</v>
      </c>
      <c r="AB12" s="24">
        <f>ROUND('Optativa 2 Datos'!$E$4*D12*E12+'Optativa 2 Datos'!$E$5*F12*G12+'Optativa 2 Datos'!$E$6*H12*I12+'Optativa 2 Datos'!$E$7*J12*K12+'Optativa 2 Datos'!$E$8*L12*M12+'Optativa 2 Datos'!$E$9*N12*O12+'Optativa 2 Datos'!$E$10*P12*Q12+'Optativa 2 Datos'!$E$11*R12*S12+'Optativa 2 Datos'!$E$12*T12*U12+'Optativa 2 Datos'!$E$13*V12*W12,2)</f>
        <v>0</v>
      </c>
      <c r="AC12" s="24">
        <f>ROUND('Optativa 2 Datos'!$E$4*D12+'Optativa 2 Datos'!$E$5*F12+'Optativa 2 Datos'!$E$6*H12+'Optativa 2 Datos'!$E$7*J12+'Optativa 2 Datos'!$E$8*L12+'Optativa 2 Datos'!$E$9*N12+'Optativa 2 Datos'!$E$10*P12+'Optativa 2 Datos'!$E$11*R12+'Optativa 2 Datos'!$E$12*T12+'Optativa 2 Datos'!$E$13*V12,2)</f>
        <v>0</v>
      </c>
      <c r="AD12" s="24">
        <f>ROUND('Optativa 2 Datos'!$F$4*D12*E12+'Optativa 2 Datos'!$F$5*F12*G12+'Optativa 2 Datos'!$F$6*H12*I12+'Optativa 2 Datos'!$F$7*J12*K12+'Optativa 2 Datos'!$F$8*L12*M12+'Optativa 2 Datos'!$F$9*N12*O12+'Optativa 2 Datos'!$F$10*P12*Q12+'Optativa 2 Datos'!$F$11*R12*S12+'Optativa 2 Datos'!$F$12*T12*U12+'Optativa 2 Datos'!$F$13*V12*W12,2)</f>
        <v>0</v>
      </c>
      <c r="AE12" s="24">
        <f>ROUND('Optativa 2 Datos'!$F$4*D12+'Optativa 2 Datos'!$F$5*F12+'Optativa 2 Datos'!$F$6*H12+'Optativa 2 Datos'!$F$7*J12+'Optativa 2 Datos'!$F$8*L12+'Optativa 2 Datos'!$F$9*N12+'Optativa 2 Datos'!$F$10*P12+'Optativa 2 Datos'!$F$11*R12+'Optativa 2 Datos'!$F$12*T12+'Optativa 2 Datos'!$F$13*V12,2)</f>
        <v>0</v>
      </c>
      <c r="AF12" s="24">
        <f>ROUND('Optativa 2 Datos'!$G$4*D12*E12+'Optativa 2 Datos'!$G$5*F12*G12+'Optativa 2 Datos'!$G$6*H12*I12+'Optativa 2 Datos'!$G$7*J12*K12+'Optativa 2 Datos'!$G$8*L12*M12+'Optativa 2 Datos'!$G$9*N12*O12+'Optativa 2 Datos'!$G$10*P12*Q12+'Optativa 2 Datos'!$G$11*R12*S12+'Optativa 2 Datos'!$G$12*T12*U12+'Optativa 2 Datos'!$G$13*V12*W12,2)</f>
        <v>0</v>
      </c>
      <c r="AG12" s="24">
        <f>ROUND('Optativa 2 Datos'!$G$4*D12+'Optativa 2 Datos'!$G$5*F12+'Optativa 2 Datos'!$G$6*H12+'Optativa 2 Datos'!$G$7*J12+'Optativa 2 Datos'!$G$8*L12+'Optativa 2 Datos'!$G$9*N12+'Optativa 2 Datos'!$G$10*P12+'Optativa 2 Datos'!$G$11*R12+'Optativa 2 Datos'!$G$12*T12+'Optativa 2 Datos'!$G$13*V12,2)</f>
        <v>0</v>
      </c>
      <c r="AH12" s="24">
        <f>ROUND('Optativa 2 Datos'!$H$4*D12*E12+'Optativa 2 Datos'!$H$5*F12*G12+'Optativa 2 Datos'!$H$6*H12*I12+'Optativa 2 Datos'!$H$7*J12*K12+'Optativa 2 Datos'!$H$8*L12*M12+'Optativa 2 Datos'!$H$9*N12*O12+'Optativa 2 Datos'!$H$10*P12*Q12+'Optativa 2 Datos'!$H$11*R12*S12+'Optativa 2 Datos'!$H$12*T12*U12+'Optativa 2 Datos'!$H$13*V12*W12,2)</f>
        <v>0</v>
      </c>
      <c r="AI12" s="24">
        <f>ROUND('Optativa 2 Datos'!$H$4*D12+'Optativa 2 Datos'!$H$5*F12+'Optativa 2 Datos'!$H$6*H12+'Optativa 2 Datos'!$H$7*J12+'Optativa 2 Datos'!$H$8*L12+'Optativa 2 Datos'!$H$9*N12+'Optativa 2 Datos'!$H$10*P12+'Optativa 2 Datos'!$H$11*R12+'Optativa 2 Datos'!$H$12*T12+'Optativa 2 Datos'!$H$13*V12,2)</f>
        <v>0</v>
      </c>
      <c r="AJ12" s="24">
        <f>ROUND('Optativa 2 Datos'!$I$4*D12*E12+'Optativa 2 Datos'!$I$5*F12*G12+'Optativa 2 Datos'!$I$6*H12*I12+'Optativa 2 Datos'!$I$7*J12*K12+'Optativa 2 Datos'!$I$8*L12*M12+'Optativa 2 Datos'!$I$9*N12*O12+'Optativa 2 Datos'!$I$10*P12*Q12+'Optativa 2 Datos'!$I$11*R12*S12+'Optativa 2 Datos'!$I$12*T12*U12+'Optativa 2 Datos'!$I$13*V12*W12,2)</f>
        <v>0</v>
      </c>
      <c r="AK12" s="24">
        <f>ROUND('Optativa 2 Datos'!$I$4*D12+'Optativa 2 Datos'!$I$5*F12+'Optativa 2 Datos'!$I$6*H12+'Optativa 2 Datos'!$I$7*J12+'Optativa 2 Datos'!$I$8*L12+'Optativa 2 Datos'!$I$9*N12+'Optativa 2 Datos'!$I$10*P12+'Optativa 2 Datos'!$I$11*R12+'Optativa 2 Datos'!$I$12*T12+'Optativa 2 Datos'!$I$13*V12,2)</f>
        <v>0</v>
      </c>
      <c r="AL12" s="24">
        <f>ROUND('Optativa 2 Datos'!$J$4*D12*E12+'Optativa 2 Datos'!$J$5*F12*G12+'Optativa 2 Datos'!$J$6*H12*I12+'Optativa 2 Datos'!$J$7*J12*K12+'Optativa 2 Datos'!$J$8*L12*M12+'Optativa 2 Datos'!$J$9*N12*O12+'Optativa 2 Datos'!$J$10*P12*Q12+'Optativa 2 Datos'!$J$11*R12*S12+'Optativa 2 Datos'!$J$12*T12*U12+'Optativa 2 Datos'!$J$13*V12*W12,2)</f>
        <v>0</v>
      </c>
      <c r="AM12" s="24">
        <f>ROUND('Optativa 2 Datos'!$J$4*D12+'Optativa 2 Datos'!$J$5*F12+'Optativa 2 Datos'!$J$6*H12+'Optativa 2 Datos'!$J$7*J12+'Optativa 2 Datos'!$J$8*L12+'Optativa 2 Datos'!$J$9*N12+'Optativa 2 Datos'!$J$10*P12+'Optativa 2 Datos'!$J$11*R12+'Optativa 2 Datos'!$J$12*T12+'Optativa 2 Datos'!$J$13*V12,2)</f>
        <v>0</v>
      </c>
      <c r="AN12" s="24">
        <f>ROUND('Optativa 2 Datos'!$K$4*D12*E12+'Optativa 2 Datos'!$K$5*F12*G12+'Optativa 2 Datos'!$K$6*H12*I12+'Optativa 2 Datos'!$K$7*J12*K12+'Optativa 2 Datos'!$K$8*L12*M12+'Optativa 2 Datos'!$K$9*N12*O12+'Optativa 2 Datos'!$K$10*P12*Q12+'Optativa 2 Datos'!$K$11*R12*S12+'Optativa 2 Datos'!$K$12*T12*U12+'Optativa 2 Datos'!$K$13*V12*W12,2)</f>
        <v>0</v>
      </c>
      <c r="AO12" s="24">
        <f>ROUND('Optativa 2 Datos'!$K$4*D12+'Optativa 2 Datos'!$K$5*F12+'Optativa 2 Datos'!$K$6*H12+'Optativa 2 Datos'!$K$7*J12+'Optativa 2 Datos'!$K$8*L12+'Optativa 2 Datos'!$K$9*N12+'Optativa 2 Datos'!$K$10*P12+'Optativa 2 Datos'!$K$11*R12+'Optativa 2 Datos'!$K$12*T12+'Optativa 2 Datos'!$K$13*V12,2)</f>
        <v>0</v>
      </c>
    </row>
    <row r="13" spans="1:41" x14ac:dyDescent="0.25">
      <c r="A13" s="2">
        <v>10</v>
      </c>
      <c r="B13" s="2" t="str">
        <f>IF(ISBLANK(PRINCIPAL!B13)," ",PRINCIPAL!B13)</f>
        <v xml:space="preserve"> </v>
      </c>
      <c r="C13" s="14">
        <f t="shared" si="1"/>
        <v>0</v>
      </c>
      <c r="D13" s="12">
        <f t="shared" si="2"/>
        <v>0</v>
      </c>
      <c r="E13" s="9"/>
      <c r="F13" s="12">
        <f t="shared" si="0"/>
        <v>0</v>
      </c>
      <c r="G13" s="9"/>
      <c r="H13" s="12">
        <f t="shared" si="0"/>
        <v>0</v>
      </c>
      <c r="I13" s="9"/>
      <c r="J13" s="12">
        <f t="shared" si="0"/>
        <v>0</v>
      </c>
      <c r="K13" s="9"/>
      <c r="L13" s="12">
        <f t="shared" si="0"/>
        <v>0</v>
      </c>
      <c r="M13" s="9"/>
      <c r="N13" s="12">
        <f t="shared" si="3"/>
        <v>0</v>
      </c>
      <c r="O13" s="9"/>
      <c r="P13" s="12">
        <f t="shared" si="4"/>
        <v>0</v>
      </c>
      <c r="Q13" s="9"/>
      <c r="R13" s="12">
        <f t="shared" si="5"/>
        <v>0</v>
      </c>
      <c r="S13" s="9"/>
      <c r="T13" s="12">
        <f t="shared" si="6"/>
        <v>0</v>
      </c>
      <c r="U13" s="9"/>
      <c r="V13" s="12">
        <f t="shared" si="7"/>
        <v>0</v>
      </c>
      <c r="W13" s="9"/>
      <c r="Z13" s="24">
        <f>ROUND('Optativa 2 Datos'!$D$4*D13*E13+'Optativa 2 Datos'!$D$5*F13*G13+'Optativa 2 Datos'!$D$6*H13*I13+'Optativa 2 Datos'!$D$7*J13*K13+'Optativa 2 Datos'!$D$8*L13*M13+'Optativa 2 Datos'!$D$9*N13*O13+'Optativa 2 Datos'!$D$10*P13*Q13+'Optativa 2 Datos'!$D$11*R13*S13+'Optativa 2 Datos'!$D$12*T13*U13+'Optativa 2 Datos'!$D$13*V13*W13,2)</f>
        <v>0</v>
      </c>
      <c r="AA13" s="24">
        <f>ROUND('Optativa 2 Datos'!$D$4*D13+'Optativa 2 Datos'!$D$5*F13+'Optativa 2 Datos'!$D$6*H13+'Optativa 2 Datos'!$D$7*J13+'Optativa 2 Datos'!$D$8*L13+'Optativa 2 Datos'!$D$9*N13+'Optativa 2 Datos'!$D$10*P13+'Optativa 2 Datos'!$D$11*R13+'Optativa 2 Datos'!$D$12*T13+'Optativa 2 Datos'!$D$13*V13,2)</f>
        <v>0</v>
      </c>
      <c r="AB13" s="24">
        <f>ROUND('Optativa 2 Datos'!$E$4*D13*E13+'Optativa 2 Datos'!$E$5*F13*G13+'Optativa 2 Datos'!$E$6*H13*I13+'Optativa 2 Datos'!$E$7*J13*K13+'Optativa 2 Datos'!$E$8*L13*M13+'Optativa 2 Datos'!$E$9*N13*O13+'Optativa 2 Datos'!$E$10*P13*Q13+'Optativa 2 Datos'!$E$11*R13*S13+'Optativa 2 Datos'!$E$12*T13*U13+'Optativa 2 Datos'!$E$13*V13*W13,2)</f>
        <v>0</v>
      </c>
      <c r="AC13" s="24">
        <f>ROUND('Optativa 2 Datos'!$E$4*D13+'Optativa 2 Datos'!$E$5*F13+'Optativa 2 Datos'!$E$6*H13+'Optativa 2 Datos'!$E$7*J13+'Optativa 2 Datos'!$E$8*L13+'Optativa 2 Datos'!$E$9*N13+'Optativa 2 Datos'!$E$10*P13+'Optativa 2 Datos'!$E$11*R13+'Optativa 2 Datos'!$E$12*T13+'Optativa 2 Datos'!$E$13*V13,2)</f>
        <v>0</v>
      </c>
      <c r="AD13" s="24">
        <f>ROUND('Optativa 2 Datos'!$F$4*D13*E13+'Optativa 2 Datos'!$F$5*F13*G13+'Optativa 2 Datos'!$F$6*H13*I13+'Optativa 2 Datos'!$F$7*J13*K13+'Optativa 2 Datos'!$F$8*L13*M13+'Optativa 2 Datos'!$F$9*N13*O13+'Optativa 2 Datos'!$F$10*P13*Q13+'Optativa 2 Datos'!$F$11*R13*S13+'Optativa 2 Datos'!$F$12*T13*U13+'Optativa 2 Datos'!$F$13*V13*W13,2)</f>
        <v>0</v>
      </c>
      <c r="AE13" s="24">
        <f>ROUND('Optativa 2 Datos'!$F$4*D13+'Optativa 2 Datos'!$F$5*F13+'Optativa 2 Datos'!$F$6*H13+'Optativa 2 Datos'!$F$7*J13+'Optativa 2 Datos'!$F$8*L13+'Optativa 2 Datos'!$F$9*N13+'Optativa 2 Datos'!$F$10*P13+'Optativa 2 Datos'!$F$11*R13+'Optativa 2 Datos'!$F$12*T13+'Optativa 2 Datos'!$F$13*V13,2)</f>
        <v>0</v>
      </c>
      <c r="AF13" s="24">
        <f>ROUND('Optativa 2 Datos'!$G$4*D13*E13+'Optativa 2 Datos'!$G$5*F13*G13+'Optativa 2 Datos'!$G$6*H13*I13+'Optativa 2 Datos'!$G$7*J13*K13+'Optativa 2 Datos'!$G$8*L13*M13+'Optativa 2 Datos'!$G$9*N13*O13+'Optativa 2 Datos'!$G$10*P13*Q13+'Optativa 2 Datos'!$G$11*R13*S13+'Optativa 2 Datos'!$G$12*T13*U13+'Optativa 2 Datos'!$G$13*V13*W13,2)</f>
        <v>0</v>
      </c>
      <c r="AG13" s="24">
        <f>ROUND('Optativa 2 Datos'!$G$4*D13+'Optativa 2 Datos'!$G$5*F13+'Optativa 2 Datos'!$G$6*H13+'Optativa 2 Datos'!$G$7*J13+'Optativa 2 Datos'!$G$8*L13+'Optativa 2 Datos'!$G$9*N13+'Optativa 2 Datos'!$G$10*P13+'Optativa 2 Datos'!$G$11*R13+'Optativa 2 Datos'!$G$12*T13+'Optativa 2 Datos'!$G$13*V13,2)</f>
        <v>0</v>
      </c>
      <c r="AH13" s="24">
        <f>ROUND('Optativa 2 Datos'!$H$4*D13*E13+'Optativa 2 Datos'!$H$5*F13*G13+'Optativa 2 Datos'!$H$6*H13*I13+'Optativa 2 Datos'!$H$7*J13*K13+'Optativa 2 Datos'!$H$8*L13*M13+'Optativa 2 Datos'!$H$9*N13*O13+'Optativa 2 Datos'!$H$10*P13*Q13+'Optativa 2 Datos'!$H$11*R13*S13+'Optativa 2 Datos'!$H$12*T13*U13+'Optativa 2 Datos'!$H$13*V13*W13,2)</f>
        <v>0</v>
      </c>
      <c r="AI13" s="24">
        <f>ROUND('Optativa 2 Datos'!$H$4*D13+'Optativa 2 Datos'!$H$5*F13+'Optativa 2 Datos'!$H$6*H13+'Optativa 2 Datos'!$H$7*J13+'Optativa 2 Datos'!$H$8*L13+'Optativa 2 Datos'!$H$9*N13+'Optativa 2 Datos'!$H$10*P13+'Optativa 2 Datos'!$H$11*R13+'Optativa 2 Datos'!$H$12*T13+'Optativa 2 Datos'!$H$13*V13,2)</f>
        <v>0</v>
      </c>
      <c r="AJ13" s="24">
        <f>ROUND('Optativa 2 Datos'!$I$4*D13*E13+'Optativa 2 Datos'!$I$5*F13*G13+'Optativa 2 Datos'!$I$6*H13*I13+'Optativa 2 Datos'!$I$7*J13*K13+'Optativa 2 Datos'!$I$8*L13*M13+'Optativa 2 Datos'!$I$9*N13*O13+'Optativa 2 Datos'!$I$10*P13*Q13+'Optativa 2 Datos'!$I$11*R13*S13+'Optativa 2 Datos'!$I$12*T13*U13+'Optativa 2 Datos'!$I$13*V13*W13,2)</f>
        <v>0</v>
      </c>
      <c r="AK13" s="24">
        <f>ROUND('Optativa 2 Datos'!$I$4*D13+'Optativa 2 Datos'!$I$5*F13+'Optativa 2 Datos'!$I$6*H13+'Optativa 2 Datos'!$I$7*J13+'Optativa 2 Datos'!$I$8*L13+'Optativa 2 Datos'!$I$9*N13+'Optativa 2 Datos'!$I$10*P13+'Optativa 2 Datos'!$I$11*R13+'Optativa 2 Datos'!$I$12*T13+'Optativa 2 Datos'!$I$13*V13,2)</f>
        <v>0</v>
      </c>
      <c r="AL13" s="24">
        <f>ROUND('Optativa 2 Datos'!$J$4*D13*E13+'Optativa 2 Datos'!$J$5*F13*G13+'Optativa 2 Datos'!$J$6*H13*I13+'Optativa 2 Datos'!$J$7*J13*K13+'Optativa 2 Datos'!$J$8*L13*M13+'Optativa 2 Datos'!$J$9*N13*O13+'Optativa 2 Datos'!$J$10*P13*Q13+'Optativa 2 Datos'!$J$11*R13*S13+'Optativa 2 Datos'!$J$12*T13*U13+'Optativa 2 Datos'!$J$13*V13*W13,2)</f>
        <v>0</v>
      </c>
      <c r="AM13" s="24">
        <f>ROUND('Optativa 2 Datos'!$J$4*D13+'Optativa 2 Datos'!$J$5*F13+'Optativa 2 Datos'!$J$6*H13+'Optativa 2 Datos'!$J$7*J13+'Optativa 2 Datos'!$J$8*L13+'Optativa 2 Datos'!$J$9*N13+'Optativa 2 Datos'!$J$10*P13+'Optativa 2 Datos'!$J$11*R13+'Optativa 2 Datos'!$J$12*T13+'Optativa 2 Datos'!$J$13*V13,2)</f>
        <v>0</v>
      </c>
      <c r="AN13" s="24">
        <f>ROUND('Optativa 2 Datos'!$K$4*D13*E13+'Optativa 2 Datos'!$K$5*F13*G13+'Optativa 2 Datos'!$K$6*H13*I13+'Optativa 2 Datos'!$K$7*J13*K13+'Optativa 2 Datos'!$K$8*L13*M13+'Optativa 2 Datos'!$K$9*N13*O13+'Optativa 2 Datos'!$K$10*P13*Q13+'Optativa 2 Datos'!$K$11*R13*S13+'Optativa 2 Datos'!$K$12*T13*U13+'Optativa 2 Datos'!$K$13*V13*W13,2)</f>
        <v>0</v>
      </c>
      <c r="AO13" s="24">
        <f>ROUND('Optativa 2 Datos'!$K$4*D13+'Optativa 2 Datos'!$K$5*F13+'Optativa 2 Datos'!$K$6*H13+'Optativa 2 Datos'!$K$7*J13+'Optativa 2 Datos'!$K$8*L13+'Optativa 2 Datos'!$K$9*N13+'Optativa 2 Datos'!$K$10*P13+'Optativa 2 Datos'!$K$11*R13+'Optativa 2 Datos'!$K$12*T13+'Optativa 2 Datos'!$K$13*V13,2)</f>
        <v>0</v>
      </c>
    </row>
    <row r="14" spans="1:41" x14ac:dyDescent="0.25">
      <c r="A14" s="2">
        <v>11</v>
      </c>
      <c r="B14" s="1" t="str">
        <f>IF(ISBLANK(PRINCIPAL!B14)," ",PRINCIPAL!B14)</f>
        <v xml:space="preserve"> </v>
      </c>
      <c r="C14" s="14">
        <f t="shared" si="1"/>
        <v>0</v>
      </c>
      <c r="D14" s="12">
        <f t="shared" si="2"/>
        <v>0</v>
      </c>
      <c r="E14" s="10"/>
      <c r="F14" s="12">
        <f t="shared" si="0"/>
        <v>0</v>
      </c>
      <c r="G14" s="10"/>
      <c r="H14" s="12">
        <f t="shared" si="0"/>
        <v>0</v>
      </c>
      <c r="I14" s="10"/>
      <c r="J14" s="12">
        <f t="shared" si="0"/>
        <v>0</v>
      </c>
      <c r="K14" s="10"/>
      <c r="L14" s="12">
        <f t="shared" si="0"/>
        <v>0</v>
      </c>
      <c r="M14" s="10"/>
      <c r="N14" s="12">
        <f t="shared" si="3"/>
        <v>0</v>
      </c>
      <c r="O14" s="10"/>
      <c r="P14" s="12">
        <f t="shared" si="4"/>
        <v>0</v>
      </c>
      <c r="Q14" s="10"/>
      <c r="R14" s="12">
        <f t="shared" si="5"/>
        <v>0</v>
      </c>
      <c r="S14" s="10"/>
      <c r="T14" s="12">
        <f t="shared" si="6"/>
        <v>0</v>
      </c>
      <c r="U14" s="10"/>
      <c r="V14" s="12">
        <f t="shared" si="7"/>
        <v>0</v>
      </c>
      <c r="W14" s="10"/>
      <c r="Z14" s="24">
        <f>ROUND('Optativa 2 Datos'!$D$4*D14*E14+'Optativa 2 Datos'!$D$5*F14*G14+'Optativa 2 Datos'!$D$6*H14*I14+'Optativa 2 Datos'!$D$7*J14*K14+'Optativa 2 Datos'!$D$8*L14*M14+'Optativa 2 Datos'!$D$9*N14*O14+'Optativa 2 Datos'!$D$10*P14*Q14+'Optativa 2 Datos'!$D$11*R14*S14+'Optativa 2 Datos'!$D$12*T14*U14+'Optativa 2 Datos'!$D$13*V14*W14,2)</f>
        <v>0</v>
      </c>
      <c r="AA14" s="24">
        <f>ROUND('Optativa 2 Datos'!$D$4*D14+'Optativa 2 Datos'!$D$5*F14+'Optativa 2 Datos'!$D$6*H14+'Optativa 2 Datos'!$D$7*J14+'Optativa 2 Datos'!$D$8*L14+'Optativa 2 Datos'!$D$9*N14+'Optativa 2 Datos'!$D$10*P14+'Optativa 2 Datos'!$D$11*R14+'Optativa 2 Datos'!$D$12*T14+'Optativa 2 Datos'!$D$13*V14,2)</f>
        <v>0</v>
      </c>
      <c r="AB14" s="24">
        <f>ROUND('Optativa 2 Datos'!$E$4*D14*E14+'Optativa 2 Datos'!$E$5*F14*G14+'Optativa 2 Datos'!$E$6*H14*I14+'Optativa 2 Datos'!$E$7*J14*K14+'Optativa 2 Datos'!$E$8*L14*M14+'Optativa 2 Datos'!$E$9*N14*O14+'Optativa 2 Datos'!$E$10*P14*Q14+'Optativa 2 Datos'!$E$11*R14*S14+'Optativa 2 Datos'!$E$12*T14*U14+'Optativa 2 Datos'!$E$13*V14*W14,2)</f>
        <v>0</v>
      </c>
      <c r="AC14" s="24">
        <f>ROUND('Optativa 2 Datos'!$E$4*D14+'Optativa 2 Datos'!$E$5*F14+'Optativa 2 Datos'!$E$6*H14+'Optativa 2 Datos'!$E$7*J14+'Optativa 2 Datos'!$E$8*L14+'Optativa 2 Datos'!$E$9*N14+'Optativa 2 Datos'!$E$10*P14+'Optativa 2 Datos'!$E$11*R14+'Optativa 2 Datos'!$E$12*T14+'Optativa 2 Datos'!$E$13*V14,2)</f>
        <v>0</v>
      </c>
      <c r="AD14" s="24">
        <f>ROUND('Optativa 2 Datos'!$F$4*D14*E14+'Optativa 2 Datos'!$F$5*F14*G14+'Optativa 2 Datos'!$F$6*H14*I14+'Optativa 2 Datos'!$F$7*J14*K14+'Optativa 2 Datos'!$F$8*L14*M14+'Optativa 2 Datos'!$F$9*N14*O14+'Optativa 2 Datos'!$F$10*P14*Q14+'Optativa 2 Datos'!$F$11*R14*S14+'Optativa 2 Datos'!$F$12*T14*U14+'Optativa 2 Datos'!$F$13*V14*W14,2)</f>
        <v>0</v>
      </c>
      <c r="AE14" s="24">
        <f>ROUND('Optativa 2 Datos'!$F$4*D14+'Optativa 2 Datos'!$F$5*F14+'Optativa 2 Datos'!$F$6*H14+'Optativa 2 Datos'!$F$7*J14+'Optativa 2 Datos'!$F$8*L14+'Optativa 2 Datos'!$F$9*N14+'Optativa 2 Datos'!$F$10*P14+'Optativa 2 Datos'!$F$11*R14+'Optativa 2 Datos'!$F$12*T14+'Optativa 2 Datos'!$F$13*V14,2)</f>
        <v>0</v>
      </c>
      <c r="AF14" s="24">
        <f>ROUND('Optativa 2 Datos'!$G$4*D14*E14+'Optativa 2 Datos'!$G$5*F14*G14+'Optativa 2 Datos'!$G$6*H14*I14+'Optativa 2 Datos'!$G$7*J14*K14+'Optativa 2 Datos'!$G$8*L14*M14+'Optativa 2 Datos'!$G$9*N14*O14+'Optativa 2 Datos'!$G$10*P14*Q14+'Optativa 2 Datos'!$G$11*R14*S14+'Optativa 2 Datos'!$G$12*T14*U14+'Optativa 2 Datos'!$G$13*V14*W14,2)</f>
        <v>0</v>
      </c>
      <c r="AG14" s="24">
        <f>ROUND('Optativa 2 Datos'!$G$4*D14+'Optativa 2 Datos'!$G$5*F14+'Optativa 2 Datos'!$G$6*H14+'Optativa 2 Datos'!$G$7*J14+'Optativa 2 Datos'!$G$8*L14+'Optativa 2 Datos'!$G$9*N14+'Optativa 2 Datos'!$G$10*P14+'Optativa 2 Datos'!$G$11*R14+'Optativa 2 Datos'!$G$12*T14+'Optativa 2 Datos'!$G$13*V14,2)</f>
        <v>0</v>
      </c>
      <c r="AH14" s="24">
        <f>ROUND('Optativa 2 Datos'!$H$4*D14*E14+'Optativa 2 Datos'!$H$5*F14*G14+'Optativa 2 Datos'!$H$6*H14*I14+'Optativa 2 Datos'!$H$7*J14*K14+'Optativa 2 Datos'!$H$8*L14*M14+'Optativa 2 Datos'!$H$9*N14*O14+'Optativa 2 Datos'!$H$10*P14*Q14+'Optativa 2 Datos'!$H$11*R14*S14+'Optativa 2 Datos'!$H$12*T14*U14+'Optativa 2 Datos'!$H$13*V14*W14,2)</f>
        <v>0</v>
      </c>
      <c r="AI14" s="24">
        <f>ROUND('Optativa 2 Datos'!$H$4*D14+'Optativa 2 Datos'!$H$5*F14+'Optativa 2 Datos'!$H$6*H14+'Optativa 2 Datos'!$H$7*J14+'Optativa 2 Datos'!$H$8*L14+'Optativa 2 Datos'!$H$9*N14+'Optativa 2 Datos'!$H$10*P14+'Optativa 2 Datos'!$H$11*R14+'Optativa 2 Datos'!$H$12*T14+'Optativa 2 Datos'!$H$13*V14,2)</f>
        <v>0</v>
      </c>
      <c r="AJ14" s="24">
        <f>ROUND('Optativa 2 Datos'!$I$4*D14*E14+'Optativa 2 Datos'!$I$5*F14*G14+'Optativa 2 Datos'!$I$6*H14*I14+'Optativa 2 Datos'!$I$7*J14*K14+'Optativa 2 Datos'!$I$8*L14*M14+'Optativa 2 Datos'!$I$9*N14*O14+'Optativa 2 Datos'!$I$10*P14*Q14+'Optativa 2 Datos'!$I$11*R14*S14+'Optativa 2 Datos'!$I$12*T14*U14+'Optativa 2 Datos'!$I$13*V14*W14,2)</f>
        <v>0</v>
      </c>
      <c r="AK14" s="24">
        <f>ROUND('Optativa 2 Datos'!$I$4*D14+'Optativa 2 Datos'!$I$5*F14+'Optativa 2 Datos'!$I$6*H14+'Optativa 2 Datos'!$I$7*J14+'Optativa 2 Datos'!$I$8*L14+'Optativa 2 Datos'!$I$9*N14+'Optativa 2 Datos'!$I$10*P14+'Optativa 2 Datos'!$I$11*R14+'Optativa 2 Datos'!$I$12*T14+'Optativa 2 Datos'!$I$13*V14,2)</f>
        <v>0</v>
      </c>
      <c r="AL14" s="24">
        <f>ROUND('Optativa 2 Datos'!$J$4*D14*E14+'Optativa 2 Datos'!$J$5*F14*G14+'Optativa 2 Datos'!$J$6*H14*I14+'Optativa 2 Datos'!$J$7*J14*K14+'Optativa 2 Datos'!$J$8*L14*M14+'Optativa 2 Datos'!$J$9*N14*O14+'Optativa 2 Datos'!$J$10*P14*Q14+'Optativa 2 Datos'!$J$11*R14*S14+'Optativa 2 Datos'!$J$12*T14*U14+'Optativa 2 Datos'!$J$13*V14*W14,2)</f>
        <v>0</v>
      </c>
      <c r="AM14" s="24">
        <f>ROUND('Optativa 2 Datos'!$J$4*D14+'Optativa 2 Datos'!$J$5*F14+'Optativa 2 Datos'!$J$6*H14+'Optativa 2 Datos'!$J$7*J14+'Optativa 2 Datos'!$J$8*L14+'Optativa 2 Datos'!$J$9*N14+'Optativa 2 Datos'!$J$10*P14+'Optativa 2 Datos'!$J$11*R14+'Optativa 2 Datos'!$J$12*T14+'Optativa 2 Datos'!$J$13*V14,2)</f>
        <v>0</v>
      </c>
      <c r="AN14" s="24">
        <f>ROUND('Optativa 2 Datos'!$K$4*D14*E14+'Optativa 2 Datos'!$K$5*F14*G14+'Optativa 2 Datos'!$K$6*H14*I14+'Optativa 2 Datos'!$K$7*J14*K14+'Optativa 2 Datos'!$K$8*L14*M14+'Optativa 2 Datos'!$K$9*N14*O14+'Optativa 2 Datos'!$K$10*P14*Q14+'Optativa 2 Datos'!$K$11*R14*S14+'Optativa 2 Datos'!$K$12*T14*U14+'Optativa 2 Datos'!$K$13*V14*W14,2)</f>
        <v>0</v>
      </c>
      <c r="AO14" s="24">
        <f>ROUND('Optativa 2 Datos'!$K$4*D14+'Optativa 2 Datos'!$K$5*F14+'Optativa 2 Datos'!$K$6*H14+'Optativa 2 Datos'!$K$7*J14+'Optativa 2 Datos'!$K$8*L14+'Optativa 2 Datos'!$K$9*N14+'Optativa 2 Datos'!$K$10*P14+'Optativa 2 Datos'!$K$11*R14+'Optativa 2 Datos'!$K$12*T14+'Optativa 2 Datos'!$K$13*V14,2)</f>
        <v>0</v>
      </c>
    </row>
    <row r="15" spans="1:41" x14ac:dyDescent="0.25">
      <c r="A15" s="2">
        <v>12</v>
      </c>
      <c r="B15" s="2" t="str">
        <f>IF(ISBLANK(PRINCIPAL!B15)," ",PRINCIPAL!B15)</f>
        <v xml:space="preserve"> </v>
      </c>
      <c r="C15" s="14">
        <f t="shared" si="1"/>
        <v>0</v>
      </c>
      <c r="D15" s="12">
        <f t="shared" si="2"/>
        <v>0</v>
      </c>
      <c r="E15" s="9"/>
      <c r="F15" s="12">
        <f t="shared" si="0"/>
        <v>0</v>
      </c>
      <c r="G15" s="9"/>
      <c r="H15" s="12">
        <f t="shared" si="0"/>
        <v>0</v>
      </c>
      <c r="I15" s="9"/>
      <c r="J15" s="12">
        <f t="shared" si="0"/>
        <v>0</v>
      </c>
      <c r="K15" s="9"/>
      <c r="L15" s="12">
        <f t="shared" si="0"/>
        <v>0</v>
      </c>
      <c r="M15" s="9"/>
      <c r="N15" s="12">
        <f t="shared" si="3"/>
        <v>0</v>
      </c>
      <c r="O15" s="9"/>
      <c r="P15" s="12">
        <f t="shared" si="4"/>
        <v>0</v>
      </c>
      <c r="Q15" s="9"/>
      <c r="R15" s="12">
        <f t="shared" si="5"/>
        <v>0</v>
      </c>
      <c r="S15" s="9"/>
      <c r="T15" s="12">
        <f t="shared" si="6"/>
        <v>0</v>
      </c>
      <c r="U15" s="9"/>
      <c r="V15" s="12">
        <f t="shared" si="7"/>
        <v>0</v>
      </c>
      <c r="W15" s="9"/>
      <c r="Z15" s="24">
        <f>ROUND('Optativa 2 Datos'!$D$4*D15*E15+'Optativa 2 Datos'!$D$5*F15*G15+'Optativa 2 Datos'!$D$6*H15*I15+'Optativa 2 Datos'!$D$7*J15*K15+'Optativa 2 Datos'!$D$8*L15*M15+'Optativa 2 Datos'!$D$9*N15*O15+'Optativa 2 Datos'!$D$10*P15*Q15+'Optativa 2 Datos'!$D$11*R15*S15+'Optativa 2 Datos'!$D$12*T15*U15+'Optativa 2 Datos'!$D$13*V15*W15,2)</f>
        <v>0</v>
      </c>
      <c r="AA15" s="24">
        <f>ROUND('Optativa 2 Datos'!$D$4*D15+'Optativa 2 Datos'!$D$5*F15+'Optativa 2 Datos'!$D$6*H15+'Optativa 2 Datos'!$D$7*J15+'Optativa 2 Datos'!$D$8*L15+'Optativa 2 Datos'!$D$9*N15+'Optativa 2 Datos'!$D$10*P15+'Optativa 2 Datos'!$D$11*R15+'Optativa 2 Datos'!$D$12*T15+'Optativa 2 Datos'!$D$13*V15,2)</f>
        <v>0</v>
      </c>
      <c r="AB15" s="24">
        <f>ROUND('Optativa 2 Datos'!$E$4*D15*E15+'Optativa 2 Datos'!$E$5*F15*G15+'Optativa 2 Datos'!$E$6*H15*I15+'Optativa 2 Datos'!$E$7*J15*K15+'Optativa 2 Datos'!$E$8*L15*M15+'Optativa 2 Datos'!$E$9*N15*O15+'Optativa 2 Datos'!$E$10*P15*Q15+'Optativa 2 Datos'!$E$11*R15*S15+'Optativa 2 Datos'!$E$12*T15*U15+'Optativa 2 Datos'!$E$13*V15*W15,2)</f>
        <v>0</v>
      </c>
      <c r="AC15" s="24">
        <f>ROUND('Optativa 2 Datos'!$E$4*D15+'Optativa 2 Datos'!$E$5*F15+'Optativa 2 Datos'!$E$6*H15+'Optativa 2 Datos'!$E$7*J15+'Optativa 2 Datos'!$E$8*L15+'Optativa 2 Datos'!$E$9*N15+'Optativa 2 Datos'!$E$10*P15+'Optativa 2 Datos'!$E$11*R15+'Optativa 2 Datos'!$E$12*T15+'Optativa 2 Datos'!$E$13*V15,2)</f>
        <v>0</v>
      </c>
      <c r="AD15" s="24">
        <f>ROUND('Optativa 2 Datos'!$F$4*D15*E15+'Optativa 2 Datos'!$F$5*F15*G15+'Optativa 2 Datos'!$F$6*H15*I15+'Optativa 2 Datos'!$F$7*J15*K15+'Optativa 2 Datos'!$F$8*L15*M15+'Optativa 2 Datos'!$F$9*N15*O15+'Optativa 2 Datos'!$F$10*P15*Q15+'Optativa 2 Datos'!$F$11*R15*S15+'Optativa 2 Datos'!$F$12*T15*U15+'Optativa 2 Datos'!$F$13*V15*W15,2)</f>
        <v>0</v>
      </c>
      <c r="AE15" s="24">
        <f>ROUND('Optativa 2 Datos'!$F$4*D15+'Optativa 2 Datos'!$F$5*F15+'Optativa 2 Datos'!$F$6*H15+'Optativa 2 Datos'!$F$7*J15+'Optativa 2 Datos'!$F$8*L15+'Optativa 2 Datos'!$F$9*N15+'Optativa 2 Datos'!$F$10*P15+'Optativa 2 Datos'!$F$11*R15+'Optativa 2 Datos'!$F$12*T15+'Optativa 2 Datos'!$F$13*V15,2)</f>
        <v>0</v>
      </c>
      <c r="AF15" s="24">
        <f>ROUND('Optativa 2 Datos'!$G$4*D15*E15+'Optativa 2 Datos'!$G$5*F15*G15+'Optativa 2 Datos'!$G$6*H15*I15+'Optativa 2 Datos'!$G$7*J15*K15+'Optativa 2 Datos'!$G$8*L15*M15+'Optativa 2 Datos'!$G$9*N15*O15+'Optativa 2 Datos'!$G$10*P15*Q15+'Optativa 2 Datos'!$G$11*R15*S15+'Optativa 2 Datos'!$G$12*T15*U15+'Optativa 2 Datos'!$G$13*V15*W15,2)</f>
        <v>0</v>
      </c>
      <c r="AG15" s="24">
        <f>ROUND('Optativa 2 Datos'!$G$4*D15+'Optativa 2 Datos'!$G$5*F15+'Optativa 2 Datos'!$G$6*H15+'Optativa 2 Datos'!$G$7*J15+'Optativa 2 Datos'!$G$8*L15+'Optativa 2 Datos'!$G$9*N15+'Optativa 2 Datos'!$G$10*P15+'Optativa 2 Datos'!$G$11*R15+'Optativa 2 Datos'!$G$12*T15+'Optativa 2 Datos'!$G$13*V15,2)</f>
        <v>0</v>
      </c>
      <c r="AH15" s="24">
        <f>ROUND('Optativa 2 Datos'!$H$4*D15*E15+'Optativa 2 Datos'!$H$5*F15*G15+'Optativa 2 Datos'!$H$6*H15*I15+'Optativa 2 Datos'!$H$7*J15*K15+'Optativa 2 Datos'!$H$8*L15*M15+'Optativa 2 Datos'!$H$9*N15*O15+'Optativa 2 Datos'!$H$10*P15*Q15+'Optativa 2 Datos'!$H$11*R15*S15+'Optativa 2 Datos'!$H$12*T15*U15+'Optativa 2 Datos'!$H$13*V15*W15,2)</f>
        <v>0</v>
      </c>
      <c r="AI15" s="24">
        <f>ROUND('Optativa 2 Datos'!$H$4*D15+'Optativa 2 Datos'!$H$5*F15+'Optativa 2 Datos'!$H$6*H15+'Optativa 2 Datos'!$H$7*J15+'Optativa 2 Datos'!$H$8*L15+'Optativa 2 Datos'!$H$9*N15+'Optativa 2 Datos'!$H$10*P15+'Optativa 2 Datos'!$H$11*R15+'Optativa 2 Datos'!$H$12*T15+'Optativa 2 Datos'!$H$13*V15,2)</f>
        <v>0</v>
      </c>
      <c r="AJ15" s="24">
        <f>ROUND('Optativa 2 Datos'!$I$4*D15*E15+'Optativa 2 Datos'!$I$5*F15*G15+'Optativa 2 Datos'!$I$6*H15*I15+'Optativa 2 Datos'!$I$7*J15*K15+'Optativa 2 Datos'!$I$8*L15*M15+'Optativa 2 Datos'!$I$9*N15*O15+'Optativa 2 Datos'!$I$10*P15*Q15+'Optativa 2 Datos'!$I$11*R15*S15+'Optativa 2 Datos'!$I$12*T15*U15+'Optativa 2 Datos'!$I$13*V15*W15,2)</f>
        <v>0</v>
      </c>
      <c r="AK15" s="24">
        <f>ROUND('Optativa 2 Datos'!$I$4*D15+'Optativa 2 Datos'!$I$5*F15+'Optativa 2 Datos'!$I$6*H15+'Optativa 2 Datos'!$I$7*J15+'Optativa 2 Datos'!$I$8*L15+'Optativa 2 Datos'!$I$9*N15+'Optativa 2 Datos'!$I$10*P15+'Optativa 2 Datos'!$I$11*R15+'Optativa 2 Datos'!$I$12*T15+'Optativa 2 Datos'!$I$13*V15,2)</f>
        <v>0</v>
      </c>
      <c r="AL15" s="24">
        <f>ROUND('Optativa 2 Datos'!$J$4*D15*E15+'Optativa 2 Datos'!$J$5*F15*G15+'Optativa 2 Datos'!$J$6*H15*I15+'Optativa 2 Datos'!$J$7*J15*K15+'Optativa 2 Datos'!$J$8*L15*M15+'Optativa 2 Datos'!$J$9*N15*O15+'Optativa 2 Datos'!$J$10*P15*Q15+'Optativa 2 Datos'!$J$11*R15*S15+'Optativa 2 Datos'!$J$12*T15*U15+'Optativa 2 Datos'!$J$13*V15*W15,2)</f>
        <v>0</v>
      </c>
      <c r="AM15" s="24">
        <f>ROUND('Optativa 2 Datos'!$J$4*D15+'Optativa 2 Datos'!$J$5*F15+'Optativa 2 Datos'!$J$6*H15+'Optativa 2 Datos'!$J$7*J15+'Optativa 2 Datos'!$J$8*L15+'Optativa 2 Datos'!$J$9*N15+'Optativa 2 Datos'!$J$10*P15+'Optativa 2 Datos'!$J$11*R15+'Optativa 2 Datos'!$J$12*T15+'Optativa 2 Datos'!$J$13*V15,2)</f>
        <v>0</v>
      </c>
      <c r="AN15" s="24">
        <f>ROUND('Optativa 2 Datos'!$K$4*D15*E15+'Optativa 2 Datos'!$K$5*F15*G15+'Optativa 2 Datos'!$K$6*H15*I15+'Optativa 2 Datos'!$K$7*J15*K15+'Optativa 2 Datos'!$K$8*L15*M15+'Optativa 2 Datos'!$K$9*N15*O15+'Optativa 2 Datos'!$K$10*P15*Q15+'Optativa 2 Datos'!$K$11*R15*S15+'Optativa 2 Datos'!$K$12*T15*U15+'Optativa 2 Datos'!$K$13*V15*W15,2)</f>
        <v>0</v>
      </c>
      <c r="AO15" s="24">
        <f>ROUND('Optativa 2 Datos'!$K$4*D15+'Optativa 2 Datos'!$K$5*F15+'Optativa 2 Datos'!$K$6*H15+'Optativa 2 Datos'!$K$7*J15+'Optativa 2 Datos'!$K$8*L15+'Optativa 2 Datos'!$K$9*N15+'Optativa 2 Datos'!$K$10*P15+'Optativa 2 Datos'!$K$11*R15+'Optativa 2 Datos'!$K$12*T15+'Optativa 2 Datos'!$K$13*V15,2)</f>
        <v>0</v>
      </c>
    </row>
    <row r="16" spans="1:41" x14ac:dyDescent="0.25">
      <c r="A16" s="2">
        <v>13</v>
      </c>
      <c r="B16" s="1" t="str">
        <f>IF(ISBLANK(PRINCIPAL!B16)," ",PRINCIPAL!B16)</f>
        <v xml:space="preserve"> </v>
      </c>
      <c r="C16" s="14">
        <f t="shared" si="1"/>
        <v>0</v>
      </c>
      <c r="D16" s="12">
        <f t="shared" si="2"/>
        <v>0</v>
      </c>
      <c r="E16" s="10"/>
      <c r="F16" s="12">
        <f t="shared" si="0"/>
        <v>0</v>
      </c>
      <c r="G16" s="10"/>
      <c r="H16" s="12">
        <f t="shared" si="0"/>
        <v>0</v>
      </c>
      <c r="I16" s="10"/>
      <c r="J16" s="12">
        <f t="shared" si="0"/>
        <v>0</v>
      </c>
      <c r="K16" s="10"/>
      <c r="L16" s="12">
        <f t="shared" si="0"/>
        <v>0</v>
      </c>
      <c r="M16" s="10"/>
      <c r="N16" s="12">
        <f t="shared" si="3"/>
        <v>0</v>
      </c>
      <c r="O16" s="10"/>
      <c r="P16" s="12">
        <f t="shared" si="4"/>
        <v>0</v>
      </c>
      <c r="Q16" s="10"/>
      <c r="R16" s="12">
        <f t="shared" si="5"/>
        <v>0</v>
      </c>
      <c r="S16" s="10"/>
      <c r="T16" s="12">
        <f t="shared" si="6"/>
        <v>0</v>
      </c>
      <c r="U16" s="10"/>
      <c r="V16" s="12">
        <f t="shared" si="7"/>
        <v>0</v>
      </c>
      <c r="W16" s="10"/>
      <c r="Z16" s="24">
        <f>ROUND('Optativa 2 Datos'!$D$4*D16*E16+'Optativa 2 Datos'!$D$5*F16*G16+'Optativa 2 Datos'!$D$6*H16*I16+'Optativa 2 Datos'!$D$7*J16*K16+'Optativa 2 Datos'!$D$8*L16*M16+'Optativa 2 Datos'!$D$9*N16*O16+'Optativa 2 Datos'!$D$10*P16*Q16+'Optativa 2 Datos'!$D$11*R16*S16+'Optativa 2 Datos'!$D$12*T16*U16+'Optativa 2 Datos'!$D$13*V16*W16,2)</f>
        <v>0</v>
      </c>
      <c r="AA16" s="24">
        <f>ROUND('Optativa 2 Datos'!$D$4*D16+'Optativa 2 Datos'!$D$5*F16+'Optativa 2 Datos'!$D$6*H16+'Optativa 2 Datos'!$D$7*J16+'Optativa 2 Datos'!$D$8*L16+'Optativa 2 Datos'!$D$9*N16+'Optativa 2 Datos'!$D$10*P16+'Optativa 2 Datos'!$D$11*R16+'Optativa 2 Datos'!$D$12*T16+'Optativa 2 Datos'!$D$13*V16,2)</f>
        <v>0</v>
      </c>
      <c r="AB16" s="24">
        <f>ROUND('Optativa 2 Datos'!$E$4*D16*E16+'Optativa 2 Datos'!$E$5*F16*G16+'Optativa 2 Datos'!$E$6*H16*I16+'Optativa 2 Datos'!$E$7*J16*K16+'Optativa 2 Datos'!$E$8*L16*M16+'Optativa 2 Datos'!$E$9*N16*O16+'Optativa 2 Datos'!$E$10*P16*Q16+'Optativa 2 Datos'!$E$11*R16*S16+'Optativa 2 Datos'!$E$12*T16*U16+'Optativa 2 Datos'!$E$13*V16*W16,2)</f>
        <v>0</v>
      </c>
      <c r="AC16" s="24">
        <f>ROUND('Optativa 2 Datos'!$E$4*D16+'Optativa 2 Datos'!$E$5*F16+'Optativa 2 Datos'!$E$6*H16+'Optativa 2 Datos'!$E$7*J16+'Optativa 2 Datos'!$E$8*L16+'Optativa 2 Datos'!$E$9*N16+'Optativa 2 Datos'!$E$10*P16+'Optativa 2 Datos'!$E$11*R16+'Optativa 2 Datos'!$E$12*T16+'Optativa 2 Datos'!$E$13*V16,2)</f>
        <v>0</v>
      </c>
      <c r="AD16" s="24">
        <f>ROUND('Optativa 2 Datos'!$F$4*D16*E16+'Optativa 2 Datos'!$F$5*F16*G16+'Optativa 2 Datos'!$F$6*H16*I16+'Optativa 2 Datos'!$F$7*J16*K16+'Optativa 2 Datos'!$F$8*L16*M16+'Optativa 2 Datos'!$F$9*N16*O16+'Optativa 2 Datos'!$F$10*P16*Q16+'Optativa 2 Datos'!$F$11*R16*S16+'Optativa 2 Datos'!$F$12*T16*U16+'Optativa 2 Datos'!$F$13*V16*W16,2)</f>
        <v>0</v>
      </c>
      <c r="AE16" s="24">
        <f>ROUND('Optativa 2 Datos'!$F$4*D16+'Optativa 2 Datos'!$F$5*F16+'Optativa 2 Datos'!$F$6*H16+'Optativa 2 Datos'!$F$7*J16+'Optativa 2 Datos'!$F$8*L16+'Optativa 2 Datos'!$F$9*N16+'Optativa 2 Datos'!$F$10*P16+'Optativa 2 Datos'!$F$11*R16+'Optativa 2 Datos'!$F$12*T16+'Optativa 2 Datos'!$F$13*V16,2)</f>
        <v>0</v>
      </c>
      <c r="AF16" s="24">
        <f>ROUND('Optativa 2 Datos'!$G$4*D16*E16+'Optativa 2 Datos'!$G$5*F16*G16+'Optativa 2 Datos'!$G$6*H16*I16+'Optativa 2 Datos'!$G$7*J16*K16+'Optativa 2 Datos'!$G$8*L16*M16+'Optativa 2 Datos'!$G$9*N16*O16+'Optativa 2 Datos'!$G$10*P16*Q16+'Optativa 2 Datos'!$G$11*R16*S16+'Optativa 2 Datos'!$G$12*T16*U16+'Optativa 2 Datos'!$G$13*V16*W16,2)</f>
        <v>0</v>
      </c>
      <c r="AG16" s="24">
        <f>ROUND('Optativa 2 Datos'!$G$4*D16+'Optativa 2 Datos'!$G$5*F16+'Optativa 2 Datos'!$G$6*H16+'Optativa 2 Datos'!$G$7*J16+'Optativa 2 Datos'!$G$8*L16+'Optativa 2 Datos'!$G$9*N16+'Optativa 2 Datos'!$G$10*P16+'Optativa 2 Datos'!$G$11*R16+'Optativa 2 Datos'!$G$12*T16+'Optativa 2 Datos'!$G$13*V16,2)</f>
        <v>0</v>
      </c>
      <c r="AH16" s="24">
        <f>ROUND('Optativa 2 Datos'!$H$4*D16*E16+'Optativa 2 Datos'!$H$5*F16*G16+'Optativa 2 Datos'!$H$6*H16*I16+'Optativa 2 Datos'!$H$7*J16*K16+'Optativa 2 Datos'!$H$8*L16*M16+'Optativa 2 Datos'!$H$9*N16*O16+'Optativa 2 Datos'!$H$10*P16*Q16+'Optativa 2 Datos'!$H$11*R16*S16+'Optativa 2 Datos'!$H$12*T16*U16+'Optativa 2 Datos'!$H$13*V16*W16,2)</f>
        <v>0</v>
      </c>
      <c r="AI16" s="24">
        <f>ROUND('Optativa 2 Datos'!$H$4*D16+'Optativa 2 Datos'!$H$5*F16+'Optativa 2 Datos'!$H$6*H16+'Optativa 2 Datos'!$H$7*J16+'Optativa 2 Datos'!$H$8*L16+'Optativa 2 Datos'!$H$9*N16+'Optativa 2 Datos'!$H$10*P16+'Optativa 2 Datos'!$H$11*R16+'Optativa 2 Datos'!$H$12*T16+'Optativa 2 Datos'!$H$13*V16,2)</f>
        <v>0</v>
      </c>
      <c r="AJ16" s="24">
        <f>ROUND('Optativa 2 Datos'!$I$4*D16*E16+'Optativa 2 Datos'!$I$5*F16*G16+'Optativa 2 Datos'!$I$6*H16*I16+'Optativa 2 Datos'!$I$7*J16*K16+'Optativa 2 Datos'!$I$8*L16*M16+'Optativa 2 Datos'!$I$9*N16*O16+'Optativa 2 Datos'!$I$10*P16*Q16+'Optativa 2 Datos'!$I$11*R16*S16+'Optativa 2 Datos'!$I$12*T16*U16+'Optativa 2 Datos'!$I$13*V16*W16,2)</f>
        <v>0</v>
      </c>
      <c r="AK16" s="24">
        <f>ROUND('Optativa 2 Datos'!$I$4*D16+'Optativa 2 Datos'!$I$5*F16+'Optativa 2 Datos'!$I$6*H16+'Optativa 2 Datos'!$I$7*J16+'Optativa 2 Datos'!$I$8*L16+'Optativa 2 Datos'!$I$9*N16+'Optativa 2 Datos'!$I$10*P16+'Optativa 2 Datos'!$I$11*R16+'Optativa 2 Datos'!$I$12*T16+'Optativa 2 Datos'!$I$13*V16,2)</f>
        <v>0</v>
      </c>
      <c r="AL16" s="24">
        <f>ROUND('Optativa 2 Datos'!$J$4*D16*E16+'Optativa 2 Datos'!$J$5*F16*G16+'Optativa 2 Datos'!$J$6*H16*I16+'Optativa 2 Datos'!$J$7*J16*K16+'Optativa 2 Datos'!$J$8*L16*M16+'Optativa 2 Datos'!$J$9*N16*O16+'Optativa 2 Datos'!$J$10*P16*Q16+'Optativa 2 Datos'!$J$11*R16*S16+'Optativa 2 Datos'!$J$12*T16*U16+'Optativa 2 Datos'!$J$13*V16*W16,2)</f>
        <v>0</v>
      </c>
      <c r="AM16" s="24">
        <f>ROUND('Optativa 2 Datos'!$J$4*D16+'Optativa 2 Datos'!$J$5*F16+'Optativa 2 Datos'!$J$6*H16+'Optativa 2 Datos'!$J$7*J16+'Optativa 2 Datos'!$J$8*L16+'Optativa 2 Datos'!$J$9*N16+'Optativa 2 Datos'!$J$10*P16+'Optativa 2 Datos'!$J$11*R16+'Optativa 2 Datos'!$J$12*T16+'Optativa 2 Datos'!$J$13*V16,2)</f>
        <v>0</v>
      </c>
      <c r="AN16" s="24">
        <f>ROUND('Optativa 2 Datos'!$K$4*D16*E16+'Optativa 2 Datos'!$K$5*F16*G16+'Optativa 2 Datos'!$K$6*H16*I16+'Optativa 2 Datos'!$K$7*J16*K16+'Optativa 2 Datos'!$K$8*L16*M16+'Optativa 2 Datos'!$K$9*N16*O16+'Optativa 2 Datos'!$K$10*P16*Q16+'Optativa 2 Datos'!$K$11*R16*S16+'Optativa 2 Datos'!$K$12*T16*U16+'Optativa 2 Datos'!$K$13*V16*W16,2)</f>
        <v>0</v>
      </c>
      <c r="AO16" s="24">
        <f>ROUND('Optativa 2 Datos'!$K$4*D16+'Optativa 2 Datos'!$K$5*F16+'Optativa 2 Datos'!$K$6*H16+'Optativa 2 Datos'!$K$7*J16+'Optativa 2 Datos'!$K$8*L16+'Optativa 2 Datos'!$K$9*N16+'Optativa 2 Datos'!$K$10*P16+'Optativa 2 Datos'!$K$11*R16+'Optativa 2 Datos'!$K$12*T16+'Optativa 2 Datos'!$K$13*V16,2)</f>
        <v>0</v>
      </c>
    </row>
    <row r="17" spans="1:41" x14ac:dyDescent="0.25">
      <c r="A17" s="2">
        <v>14</v>
      </c>
      <c r="B17" s="2" t="str">
        <f>IF(ISBLANK(PRINCIPAL!B17)," ",PRINCIPAL!B17)</f>
        <v xml:space="preserve"> </v>
      </c>
      <c r="C17" s="14">
        <f t="shared" si="1"/>
        <v>0</v>
      </c>
      <c r="D17" s="12">
        <f t="shared" si="2"/>
        <v>0</v>
      </c>
      <c r="E17" s="9"/>
      <c r="F17" s="12">
        <f t="shared" si="0"/>
        <v>0</v>
      </c>
      <c r="G17" s="9"/>
      <c r="H17" s="12">
        <f t="shared" si="0"/>
        <v>0</v>
      </c>
      <c r="I17" s="9"/>
      <c r="J17" s="12">
        <f t="shared" si="0"/>
        <v>0</v>
      </c>
      <c r="K17" s="9"/>
      <c r="L17" s="12">
        <f t="shared" si="0"/>
        <v>0</v>
      </c>
      <c r="M17" s="9"/>
      <c r="N17" s="12">
        <f t="shared" si="3"/>
        <v>0</v>
      </c>
      <c r="O17" s="9"/>
      <c r="P17" s="12">
        <f t="shared" si="4"/>
        <v>0</v>
      </c>
      <c r="Q17" s="9"/>
      <c r="R17" s="12">
        <f t="shared" si="5"/>
        <v>0</v>
      </c>
      <c r="S17" s="9"/>
      <c r="T17" s="12">
        <f t="shared" si="6"/>
        <v>0</v>
      </c>
      <c r="U17" s="9"/>
      <c r="V17" s="12">
        <f t="shared" si="7"/>
        <v>0</v>
      </c>
      <c r="W17" s="9"/>
      <c r="Z17" s="24">
        <f>ROUND('Optativa 2 Datos'!$D$4*D17*E17+'Optativa 2 Datos'!$D$5*F17*G17+'Optativa 2 Datos'!$D$6*H17*I17+'Optativa 2 Datos'!$D$7*J17*K17+'Optativa 2 Datos'!$D$8*L17*M17+'Optativa 2 Datos'!$D$9*N17*O17+'Optativa 2 Datos'!$D$10*P17*Q17+'Optativa 2 Datos'!$D$11*R17*S17+'Optativa 2 Datos'!$D$12*T17*U17+'Optativa 2 Datos'!$D$13*V17*W17,2)</f>
        <v>0</v>
      </c>
      <c r="AA17" s="24">
        <f>ROUND('Optativa 2 Datos'!$D$4*D17+'Optativa 2 Datos'!$D$5*F17+'Optativa 2 Datos'!$D$6*H17+'Optativa 2 Datos'!$D$7*J17+'Optativa 2 Datos'!$D$8*L17+'Optativa 2 Datos'!$D$9*N17+'Optativa 2 Datos'!$D$10*P17+'Optativa 2 Datos'!$D$11*R17+'Optativa 2 Datos'!$D$12*T17+'Optativa 2 Datos'!$D$13*V17,2)</f>
        <v>0</v>
      </c>
      <c r="AB17" s="24">
        <f>ROUND('Optativa 2 Datos'!$E$4*D17*E17+'Optativa 2 Datos'!$E$5*F17*G17+'Optativa 2 Datos'!$E$6*H17*I17+'Optativa 2 Datos'!$E$7*J17*K17+'Optativa 2 Datos'!$E$8*L17*M17+'Optativa 2 Datos'!$E$9*N17*O17+'Optativa 2 Datos'!$E$10*P17*Q17+'Optativa 2 Datos'!$E$11*R17*S17+'Optativa 2 Datos'!$E$12*T17*U17+'Optativa 2 Datos'!$E$13*V17*W17,2)</f>
        <v>0</v>
      </c>
      <c r="AC17" s="24">
        <f>ROUND('Optativa 2 Datos'!$E$4*D17+'Optativa 2 Datos'!$E$5*F17+'Optativa 2 Datos'!$E$6*H17+'Optativa 2 Datos'!$E$7*J17+'Optativa 2 Datos'!$E$8*L17+'Optativa 2 Datos'!$E$9*N17+'Optativa 2 Datos'!$E$10*P17+'Optativa 2 Datos'!$E$11*R17+'Optativa 2 Datos'!$E$12*T17+'Optativa 2 Datos'!$E$13*V17,2)</f>
        <v>0</v>
      </c>
      <c r="AD17" s="24">
        <f>ROUND('Optativa 2 Datos'!$F$4*D17*E17+'Optativa 2 Datos'!$F$5*F17*G17+'Optativa 2 Datos'!$F$6*H17*I17+'Optativa 2 Datos'!$F$7*J17*K17+'Optativa 2 Datos'!$F$8*L17*M17+'Optativa 2 Datos'!$F$9*N17*O17+'Optativa 2 Datos'!$F$10*P17*Q17+'Optativa 2 Datos'!$F$11*R17*S17+'Optativa 2 Datos'!$F$12*T17*U17+'Optativa 2 Datos'!$F$13*V17*W17,2)</f>
        <v>0</v>
      </c>
      <c r="AE17" s="24">
        <f>ROUND('Optativa 2 Datos'!$F$4*D17+'Optativa 2 Datos'!$F$5*F17+'Optativa 2 Datos'!$F$6*H17+'Optativa 2 Datos'!$F$7*J17+'Optativa 2 Datos'!$F$8*L17+'Optativa 2 Datos'!$F$9*N17+'Optativa 2 Datos'!$F$10*P17+'Optativa 2 Datos'!$F$11*R17+'Optativa 2 Datos'!$F$12*T17+'Optativa 2 Datos'!$F$13*V17,2)</f>
        <v>0</v>
      </c>
      <c r="AF17" s="24">
        <f>ROUND('Optativa 2 Datos'!$G$4*D17*E17+'Optativa 2 Datos'!$G$5*F17*G17+'Optativa 2 Datos'!$G$6*H17*I17+'Optativa 2 Datos'!$G$7*J17*K17+'Optativa 2 Datos'!$G$8*L17*M17+'Optativa 2 Datos'!$G$9*N17*O17+'Optativa 2 Datos'!$G$10*P17*Q17+'Optativa 2 Datos'!$G$11*R17*S17+'Optativa 2 Datos'!$G$12*T17*U17+'Optativa 2 Datos'!$G$13*V17*W17,2)</f>
        <v>0</v>
      </c>
      <c r="AG17" s="24">
        <f>ROUND('Optativa 2 Datos'!$G$4*D17+'Optativa 2 Datos'!$G$5*F17+'Optativa 2 Datos'!$G$6*H17+'Optativa 2 Datos'!$G$7*J17+'Optativa 2 Datos'!$G$8*L17+'Optativa 2 Datos'!$G$9*N17+'Optativa 2 Datos'!$G$10*P17+'Optativa 2 Datos'!$G$11*R17+'Optativa 2 Datos'!$G$12*T17+'Optativa 2 Datos'!$G$13*V17,2)</f>
        <v>0</v>
      </c>
      <c r="AH17" s="24">
        <f>ROUND('Optativa 2 Datos'!$H$4*D17*E17+'Optativa 2 Datos'!$H$5*F17*G17+'Optativa 2 Datos'!$H$6*H17*I17+'Optativa 2 Datos'!$H$7*J17*K17+'Optativa 2 Datos'!$H$8*L17*M17+'Optativa 2 Datos'!$H$9*N17*O17+'Optativa 2 Datos'!$H$10*P17*Q17+'Optativa 2 Datos'!$H$11*R17*S17+'Optativa 2 Datos'!$H$12*T17*U17+'Optativa 2 Datos'!$H$13*V17*W17,2)</f>
        <v>0</v>
      </c>
      <c r="AI17" s="24">
        <f>ROUND('Optativa 2 Datos'!$H$4*D17+'Optativa 2 Datos'!$H$5*F17+'Optativa 2 Datos'!$H$6*H17+'Optativa 2 Datos'!$H$7*J17+'Optativa 2 Datos'!$H$8*L17+'Optativa 2 Datos'!$H$9*N17+'Optativa 2 Datos'!$H$10*P17+'Optativa 2 Datos'!$H$11*R17+'Optativa 2 Datos'!$H$12*T17+'Optativa 2 Datos'!$H$13*V17,2)</f>
        <v>0</v>
      </c>
      <c r="AJ17" s="24">
        <f>ROUND('Optativa 2 Datos'!$I$4*D17*E17+'Optativa 2 Datos'!$I$5*F17*G17+'Optativa 2 Datos'!$I$6*H17*I17+'Optativa 2 Datos'!$I$7*J17*K17+'Optativa 2 Datos'!$I$8*L17*M17+'Optativa 2 Datos'!$I$9*N17*O17+'Optativa 2 Datos'!$I$10*P17*Q17+'Optativa 2 Datos'!$I$11*R17*S17+'Optativa 2 Datos'!$I$12*T17*U17+'Optativa 2 Datos'!$I$13*V17*W17,2)</f>
        <v>0</v>
      </c>
      <c r="AK17" s="24">
        <f>ROUND('Optativa 2 Datos'!$I$4*D17+'Optativa 2 Datos'!$I$5*F17+'Optativa 2 Datos'!$I$6*H17+'Optativa 2 Datos'!$I$7*J17+'Optativa 2 Datos'!$I$8*L17+'Optativa 2 Datos'!$I$9*N17+'Optativa 2 Datos'!$I$10*P17+'Optativa 2 Datos'!$I$11*R17+'Optativa 2 Datos'!$I$12*T17+'Optativa 2 Datos'!$I$13*V17,2)</f>
        <v>0</v>
      </c>
      <c r="AL17" s="24">
        <f>ROUND('Optativa 2 Datos'!$J$4*D17*E17+'Optativa 2 Datos'!$J$5*F17*G17+'Optativa 2 Datos'!$J$6*H17*I17+'Optativa 2 Datos'!$J$7*J17*K17+'Optativa 2 Datos'!$J$8*L17*M17+'Optativa 2 Datos'!$J$9*N17*O17+'Optativa 2 Datos'!$J$10*P17*Q17+'Optativa 2 Datos'!$J$11*R17*S17+'Optativa 2 Datos'!$J$12*T17*U17+'Optativa 2 Datos'!$J$13*V17*W17,2)</f>
        <v>0</v>
      </c>
      <c r="AM17" s="24">
        <f>ROUND('Optativa 2 Datos'!$J$4*D17+'Optativa 2 Datos'!$J$5*F17+'Optativa 2 Datos'!$J$6*H17+'Optativa 2 Datos'!$J$7*J17+'Optativa 2 Datos'!$J$8*L17+'Optativa 2 Datos'!$J$9*N17+'Optativa 2 Datos'!$J$10*P17+'Optativa 2 Datos'!$J$11*R17+'Optativa 2 Datos'!$J$12*T17+'Optativa 2 Datos'!$J$13*V17,2)</f>
        <v>0</v>
      </c>
      <c r="AN17" s="24">
        <f>ROUND('Optativa 2 Datos'!$K$4*D17*E17+'Optativa 2 Datos'!$K$5*F17*G17+'Optativa 2 Datos'!$K$6*H17*I17+'Optativa 2 Datos'!$K$7*J17*K17+'Optativa 2 Datos'!$K$8*L17*M17+'Optativa 2 Datos'!$K$9*N17*O17+'Optativa 2 Datos'!$K$10*P17*Q17+'Optativa 2 Datos'!$K$11*R17*S17+'Optativa 2 Datos'!$K$12*T17*U17+'Optativa 2 Datos'!$K$13*V17*W17,2)</f>
        <v>0</v>
      </c>
      <c r="AO17" s="24">
        <f>ROUND('Optativa 2 Datos'!$K$4*D17+'Optativa 2 Datos'!$K$5*F17+'Optativa 2 Datos'!$K$6*H17+'Optativa 2 Datos'!$K$7*J17+'Optativa 2 Datos'!$K$8*L17+'Optativa 2 Datos'!$K$9*N17+'Optativa 2 Datos'!$K$10*P17+'Optativa 2 Datos'!$K$11*R17+'Optativa 2 Datos'!$K$12*T17+'Optativa 2 Datos'!$K$13*V17,2)</f>
        <v>0</v>
      </c>
    </row>
    <row r="18" spans="1:41" x14ac:dyDescent="0.25">
      <c r="A18" s="2">
        <v>15</v>
      </c>
      <c r="B18" s="1" t="str">
        <f>IF(ISBLANK(PRINCIPAL!B18)," ",PRINCIPAL!B18)</f>
        <v xml:space="preserve"> </v>
      </c>
      <c r="C18" s="14">
        <f t="shared" si="1"/>
        <v>0</v>
      </c>
      <c r="D18" s="12">
        <f t="shared" si="2"/>
        <v>0</v>
      </c>
      <c r="E18" s="10"/>
      <c r="F18" s="12">
        <f t="shared" si="0"/>
        <v>0</v>
      </c>
      <c r="G18" s="10"/>
      <c r="H18" s="12">
        <f t="shared" si="0"/>
        <v>0</v>
      </c>
      <c r="I18" s="10"/>
      <c r="J18" s="12">
        <f t="shared" si="0"/>
        <v>0</v>
      </c>
      <c r="K18" s="10"/>
      <c r="L18" s="12">
        <f t="shared" si="0"/>
        <v>0</v>
      </c>
      <c r="M18" s="10"/>
      <c r="N18" s="12">
        <f t="shared" si="3"/>
        <v>0</v>
      </c>
      <c r="O18" s="10"/>
      <c r="P18" s="12">
        <f t="shared" si="4"/>
        <v>0</v>
      </c>
      <c r="Q18" s="10"/>
      <c r="R18" s="12">
        <f t="shared" si="5"/>
        <v>0</v>
      </c>
      <c r="S18" s="10"/>
      <c r="T18" s="12">
        <f t="shared" si="6"/>
        <v>0</v>
      </c>
      <c r="U18" s="10"/>
      <c r="V18" s="12">
        <f t="shared" si="7"/>
        <v>0</v>
      </c>
      <c r="W18" s="10"/>
      <c r="Z18" s="24">
        <f>ROUND('Optativa 2 Datos'!$D$4*D18*E18+'Optativa 2 Datos'!$D$5*F18*G18+'Optativa 2 Datos'!$D$6*H18*I18+'Optativa 2 Datos'!$D$7*J18*K18+'Optativa 2 Datos'!$D$8*L18*M18+'Optativa 2 Datos'!$D$9*N18*O18+'Optativa 2 Datos'!$D$10*P18*Q18+'Optativa 2 Datos'!$D$11*R18*S18+'Optativa 2 Datos'!$D$12*T18*U18+'Optativa 2 Datos'!$D$13*V18*W18,2)</f>
        <v>0</v>
      </c>
      <c r="AA18" s="24">
        <f>ROUND('Optativa 2 Datos'!$D$4*D18+'Optativa 2 Datos'!$D$5*F18+'Optativa 2 Datos'!$D$6*H18+'Optativa 2 Datos'!$D$7*J18+'Optativa 2 Datos'!$D$8*L18+'Optativa 2 Datos'!$D$9*N18+'Optativa 2 Datos'!$D$10*P18+'Optativa 2 Datos'!$D$11*R18+'Optativa 2 Datos'!$D$12*T18+'Optativa 2 Datos'!$D$13*V18,2)</f>
        <v>0</v>
      </c>
      <c r="AB18" s="24">
        <f>ROUND('Optativa 2 Datos'!$E$4*D18*E18+'Optativa 2 Datos'!$E$5*F18*G18+'Optativa 2 Datos'!$E$6*H18*I18+'Optativa 2 Datos'!$E$7*J18*K18+'Optativa 2 Datos'!$E$8*L18*M18+'Optativa 2 Datos'!$E$9*N18*O18+'Optativa 2 Datos'!$E$10*P18*Q18+'Optativa 2 Datos'!$E$11*R18*S18+'Optativa 2 Datos'!$E$12*T18*U18+'Optativa 2 Datos'!$E$13*V18*W18,2)</f>
        <v>0</v>
      </c>
      <c r="AC18" s="24">
        <f>ROUND('Optativa 2 Datos'!$E$4*D18+'Optativa 2 Datos'!$E$5*F18+'Optativa 2 Datos'!$E$6*H18+'Optativa 2 Datos'!$E$7*J18+'Optativa 2 Datos'!$E$8*L18+'Optativa 2 Datos'!$E$9*N18+'Optativa 2 Datos'!$E$10*P18+'Optativa 2 Datos'!$E$11*R18+'Optativa 2 Datos'!$E$12*T18+'Optativa 2 Datos'!$E$13*V18,2)</f>
        <v>0</v>
      </c>
      <c r="AD18" s="24">
        <f>ROUND('Optativa 2 Datos'!$F$4*D18*E18+'Optativa 2 Datos'!$F$5*F18*G18+'Optativa 2 Datos'!$F$6*H18*I18+'Optativa 2 Datos'!$F$7*J18*K18+'Optativa 2 Datos'!$F$8*L18*M18+'Optativa 2 Datos'!$F$9*N18*O18+'Optativa 2 Datos'!$F$10*P18*Q18+'Optativa 2 Datos'!$F$11*R18*S18+'Optativa 2 Datos'!$F$12*T18*U18+'Optativa 2 Datos'!$F$13*V18*W18,2)</f>
        <v>0</v>
      </c>
      <c r="AE18" s="24">
        <f>ROUND('Optativa 2 Datos'!$F$4*D18+'Optativa 2 Datos'!$F$5*F18+'Optativa 2 Datos'!$F$6*H18+'Optativa 2 Datos'!$F$7*J18+'Optativa 2 Datos'!$F$8*L18+'Optativa 2 Datos'!$F$9*N18+'Optativa 2 Datos'!$F$10*P18+'Optativa 2 Datos'!$F$11*R18+'Optativa 2 Datos'!$F$12*T18+'Optativa 2 Datos'!$F$13*V18,2)</f>
        <v>0</v>
      </c>
      <c r="AF18" s="24">
        <f>ROUND('Optativa 2 Datos'!$G$4*D18*E18+'Optativa 2 Datos'!$G$5*F18*G18+'Optativa 2 Datos'!$G$6*H18*I18+'Optativa 2 Datos'!$G$7*J18*K18+'Optativa 2 Datos'!$G$8*L18*M18+'Optativa 2 Datos'!$G$9*N18*O18+'Optativa 2 Datos'!$G$10*P18*Q18+'Optativa 2 Datos'!$G$11*R18*S18+'Optativa 2 Datos'!$G$12*T18*U18+'Optativa 2 Datos'!$G$13*V18*W18,2)</f>
        <v>0</v>
      </c>
      <c r="AG18" s="24">
        <f>ROUND('Optativa 2 Datos'!$G$4*D18+'Optativa 2 Datos'!$G$5*F18+'Optativa 2 Datos'!$G$6*H18+'Optativa 2 Datos'!$G$7*J18+'Optativa 2 Datos'!$G$8*L18+'Optativa 2 Datos'!$G$9*N18+'Optativa 2 Datos'!$G$10*P18+'Optativa 2 Datos'!$G$11*R18+'Optativa 2 Datos'!$G$12*T18+'Optativa 2 Datos'!$G$13*V18,2)</f>
        <v>0</v>
      </c>
      <c r="AH18" s="24">
        <f>ROUND('Optativa 2 Datos'!$H$4*D18*E18+'Optativa 2 Datos'!$H$5*F18*G18+'Optativa 2 Datos'!$H$6*H18*I18+'Optativa 2 Datos'!$H$7*J18*K18+'Optativa 2 Datos'!$H$8*L18*M18+'Optativa 2 Datos'!$H$9*N18*O18+'Optativa 2 Datos'!$H$10*P18*Q18+'Optativa 2 Datos'!$H$11*R18*S18+'Optativa 2 Datos'!$H$12*T18*U18+'Optativa 2 Datos'!$H$13*V18*W18,2)</f>
        <v>0</v>
      </c>
      <c r="AI18" s="24">
        <f>ROUND('Optativa 2 Datos'!$H$4*D18+'Optativa 2 Datos'!$H$5*F18+'Optativa 2 Datos'!$H$6*H18+'Optativa 2 Datos'!$H$7*J18+'Optativa 2 Datos'!$H$8*L18+'Optativa 2 Datos'!$H$9*N18+'Optativa 2 Datos'!$H$10*P18+'Optativa 2 Datos'!$H$11*R18+'Optativa 2 Datos'!$H$12*T18+'Optativa 2 Datos'!$H$13*V18,2)</f>
        <v>0</v>
      </c>
      <c r="AJ18" s="24">
        <f>ROUND('Optativa 2 Datos'!$I$4*D18*E18+'Optativa 2 Datos'!$I$5*F18*G18+'Optativa 2 Datos'!$I$6*H18*I18+'Optativa 2 Datos'!$I$7*J18*K18+'Optativa 2 Datos'!$I$8*L18*M18+'Optativa 2 Datos'!$I$9*N18*O18+'Optativa 2 Datos'!$I$10*P18*Q18+'Optativa 2 Datos'!$I$11*R18*S18+'Optativa 2 Datos'!$I$12*T18*U18+'Optativa 2 Datos'!$I$13*V18*W18,2)</f>
        <v>0</v>
      </c>
      <c r="AK18" s="24">
        <f>ROUND('Optativa 2 Datos'!$I$4*D18+'Optativa 2 Datos'!$I$5*F18+'Optativa 2 Datos'!$I$6*H18+'Optativa 2 Datos'!$I$7*J18+'Optativa 2 Datos'!$I$8*L18+'Optativa 2 Datos'!$I$9*N18+'Optativa 2 Datos'!$I$10*P18+'Optativa 2 Datos'!$I$11*R18+'Optativa 2 Datos'!$I$12*T18+'Optativa 2 Datos'!$I$13*V18,2)</f>
        <v>0</v>
      </c>
      <c r="AL18" s="24">
        <f>ROUND('Optativa 2 Datos'!$J$4*D18*E18+'Optativa 2 Datos'!$J$5*F18*G18+'Optativa 2 Datos'!$J$6*H18*I18+'Optativa 2 Datos'!$J$7*J18*K18+'Optativa 2 Datos'!$J$8*L18*M18+'Optativa 2 Datos'!$J$9*N18*O18+'Optativa 2 Datos'!$J$10*P18*Q18+'Optativa 2 Datos'!$J$11*R18*S18+'Optativa 2 Datos'!$J$12*T18*U18+'Optativa 2 Datos'!$J$13*V18*W18,2)</f>
        <v>0</v>
      </c>
      <c r="AM18" s="24">
        <f>ROUND('Optativa 2 Datos'!$J$4*D18+'Optativa 2 Datos'!$J$5*F18+'Optativa 2 Datos'!$J$6*H18+'Optativa 2 Datos'!$J$7*J18+'Optativa 2 Datos'!$J$8*L18+'Optativa 2 Datos'!$J$9*N18+'Optativa 2 Datos'!$J$10*P18+'Optativa 2 Datos'!$J$11*R18+'Optativa 2 Datos'!$J$12*T18+'Optativa 2 Datos'!$J$13*V18,2)</f>
        <v>0</v>
      </c>
      <c r="AN18" s="24">
        <f>ROUND('Optativa 2 Datos'!$K$4*D18*E18+'Optativa 2 Datos'!$K$5*F18*G18+'Optativa 2 Datos'!$K$6*H18*I18+'Optativa 2 Datos'!$K$7*J18*K18+'Optativa 2 Datos'!$K$8*L18*M18+'Optativa 2 Datos'!$K$9*N18*O18+'Optativa 2 Datos'!$K$10*P18*Q18+'Optativa 2 Datos'!$K$11*R18*S18+'Optativa 2 Datos'!$K$12*T18*U18+'Optativa 2 Datos'!$K$13*V18*W18,2)</f>
        <v>0</v>
      </c>
      <c r="AO18" s="24">
        <f>ROUND('Optativa 2 Datos'!$K$4*D18+'Optativa 2 Datos'!$K$5*F18+'Optativa 2 Datos'!$K$6*H18+'Optativa 2 Datos'!$K$7*J18+'Optativa 2 Datos'!$K$8*L18+'Optativa 2 Datos'!$K$9*N18+'Optativa 2 Datos'!$K$10*P18+'Optativa 2 Datos'!$K$11*R18+'Optativa 2 Datos'!$K$12*T18+'Optativa 2 Datos'!$K$13*V18,2)</f>
        <v>0</v>
      </c>
    </row>
    <row r="19" spans="1:41" x14ac:dyDescent="0.25">
      <c r="A19" s="2">
        <v>16</v>
      </c>
      <c r="B19" s="2" t="str">
        <f>IF(ISBLANK(PRINCIPAL!B19)," ",PRINCIPAL!B19)</f>
        <v xml:space="preserve"> </v>
      </c>
      <c r="C19" s="14">
        <f t="shared" si="1"/>
        <v>0</v>
      </c>
      <c r="D19" s="12">
        <f t="shared" si="2"/>
        <v>0</v>
      </c>
      <c r="E19" s="9"/>
      <c r="F19" s="12">
        <f t="shared" si="0"/>
        <v>0</v>
      </c>
      <c r="G19" s="9"/>
      <c r="H19" s="12">
        <f t="shared" si="0"/>
        <v>0</v>
      </c>
      <c r="I19" s="9"/>
      <c r="J19" s="12">
        <f t="shared" si="0"/>
        <v>0</v>
      </c>
      <c r="K19" s="9"/>
      <c r="L19" s="12">
        <f t="shared" si="0"/>
        <v>0</v>
      </c>
      <c r="M19" s="9"/>
      <c r="N19" s="12">
        <f t="shared" si="3"/>
        <v>0</v>
      </c>
      <c r="O19" s="9"/>
      <c r="P19" s="12">
        <f t="shared" si="4"/>
        <v>0</v>
      </c>
      <c r="Q19" s="9"/>
      <c r="R19" s="12">
        <f t="shared" si="5"/>
        <v>0</v>
      </c>
      <c r="S19" s="9"/>
      <c r="T19" s="12">
        <f t="shared" si="6"/>
        <v>0</v>
      </c>
      <c r="U19" s="9"/>
      <c r="V19" s="12">
        <f t="shared" si="7"/>
        <v>0</v>
      </c>
      <c r="W19" s="9"/>
      <c r="Z19" s="24">
        <f>ROUND('Optativa 2 Datos'!$D$4*D19*E19+'Optativa 2 Datos'!$D$5*F19*G19+'Optativa 2 Datos'!$D$6*H19*I19+'Optativa 2 Datos'!$D$7*J19*K19+'Optativa 2 Datos'!$D$8*L19*M19+'Optativa 2 Datos'!$D$9*N19*O19+'Optativa 2 Datos'!$D$10*P19*Q19+'Optativa 2 Datos'!$D$11*R19*S19+'Optativa 2 Datos'!$D$12*T19*U19+'Optativa 2 Datos'!$D$13*V19*W19,2)</f>
        <v>0</v>
      </c>
      <c r="AA19" s="24">
        <f>ROUND('Optativa 2 Datos'!$D$4*D19+'Optativa 2 Datos'!$D$5*F19+'Optativa 2 Datos'!$D$6*H19+'Optativa 2 Datos'!$D$7*J19+'Optativa 2 Datos'!$D$8*L19+'Optativa 2 Datos'!$D$9*N19+'Optativa 2 Datos'!$D$10*P19+'Optativa 2 Datos'!$D$11*R19+'Optativa 2 Datos'!$D$12*T19+'Optativa 2 Datos'!$D$13*V19,2)</f>
        <v>0</v>
      </c>
      <c r="AB19" s="24">
        <f>ROUND('Optativa 2 Datos'!$E$4*D19*E19+'Optativa 2 Datos'!$E$5*F19*G19+'Optativa 2 Datos'!$E$6*H19*I19+'Optativa 2 Datos'!$E$7*J19*K19+'Optativa 2 Datos'!$E$8*L19*M19+'Optativa 2 Datos'!$E$9*N19*O19+'Optativa 2 Datos'!$E$10*P19*Q19+'Optativa 2 Datos'!$E$11*R19*S19+'Optativa 2 Datos'!$E$12*T19*U19+'Optativa 2 Datos'!$E$13*V19*W19,2)</f>
        <v>0</v>
      </c>
      <c r="AC19" s="24">
        <f>ROUND('Optativa 2 Datos'!$E$4*D19+'Optativa 2 Datos'!$E$5*F19+'Optativa 2 Datos'!$E$6*H19+'Optativa 2 Datos'!$E$7*J19+'Optativa 2 Datos'!$E$8*L19+'Optativa 2 Datos'!$E$9*N19+'Optativa 2 Datos'!$E$10*P19+'Optativa 2 Datos'!$E$11*R19+'Optativa 2 Datos'!$E$12*T19+'Optativa 2 Datos'!$E$13*V19,2)</f>
        <v>0</v>
      </c>
      <c r="AD19" s="24">
        <f>ROUND('Optativa 2 Datos'!$F$4*D19*E19+'Optativa 2 Datos'!$F$5*F19*G19+'Optativa 2 Datos'!$F$6*H19*I19+'Optativa 2 Datos'!$F$7*J19*K19+'Optativa 2 Datos'!$F$8*L19*M19+'Optativa 2 Datos'!$F$9*N19*O19+'Optativa 2 Datos'!$F$10*P19*Q19+'Optativa 2 Datos'!$F$11*R19*S19+'Optativa 2 Datos'!$F$12*T19*U19+'Optativa 2 Datos'!$F$13*V19*W19,2)</f>
        <v>0</v>
      </c>
      <c r="AE19" s="24">
        <f>ROUND('Optativa 2 Datos'!$F$4*D19+'Optativa 2 Datos'!$F$5*F19+'Optativa 2 Datos'!$F$6*H19+'Optativa 2 Datos'!$F$7*J19+'Optativa 2 Datos'!$F$8*L19+'Optativa 2 Datos'!$F$9*N19+'Optativa 2 Datos'!$F$10*P19+'Optativa 2 Datos'!$F$11*R19+'Optativa 2 Datos'!$F$12*T19+'Optativa 2 Datos'!$F$13*V19,2)</f>
        <v>0</v>
      </c>
      <c r="AF19" s="24">
        <f>ROUND('Optativa 2 Datos'!$G$4*D19*E19+'Optativa 2 Datos'!$G$5*F19*G19+'Optativa 2 Datos'!$G$6*H19*I19+'Optativa 2 Datos'!$G$7*J19*K19+'Optativa 2 Datos'!$G$8*L19*M19+'Optativa 2 Datos'!$G$9*N19*O19+'Optativa 2 Datos'!$G$10*P19*Q19+'Optativa 2 Datos'!$G$11*R19*S19+'Optativa 2 Datos'!$G$12*T19*U19+'Optativa 2 Datos'!$G$13*V19*W19,2)</f>
        <v>0</v>
      </c>
      <c r="AG19" s="24">
        <f>ROUND('Optativa 2 Datos'!$G$4*D19+'Optativa 2 Datos'!$G$5*F19+'Optativa 2 Datos'!$G$6*H19+'Optativa 2 Datos'!$G$7*J19+'Optativa 2 Datos'!$G$8*L19+'Optativa 2 Datos'!$G$9*N19+'Optativa 2 Datos'!$G$10*P19+'Optativa 2 Datos'!$G$11*R19+'Optativa 2 Datos'!$G$12*T19+'Optativa 2 Datos'!$G$13*V19,2)</f>
        <v>0</v>
      </c>
      <c r="AH19" s="24">
        <f>ROUND('Optativa 2 Datos'!$H$4*D19*E19+'Optativa 2 Datos'!$H$5*F19*G19+'Optativa 2 Datos'!$H$6*H19*I19+'Optativa 2 Datos'!$H$7*J19*K19+'Optativa 2 Datos'!$H$8*L19*M19+'Optativa 2 Datos'!$H$9*N19*O19+'Optativa 2 Datos'!$H$10*P19*Q19+'Optativa 2 Datos'!$H$11*R19*S19+'Optativa 2 Datos'!$H$12*T19*U19+'Optativa 2 Datos'!$H$13*V19*W19,2)</f>
        <v>0</v>
      </c>
      <c r="AI19" s="24">
        <f>ROUND('Optativa 2 Datos'!$H$4*D19+'Optativa 2 Datos'!$H$5*F19+'Optativa 2 Datos'!$H$6*H19+'Optativa 2 Datos'!$H$7*J19+'Optativa 2 Datos'!$H$8*L19+'Optativa 2 Datos'!$H$9*N19+'Optativa 2 Datos'!$H$10*P19+'Optativa 2 Datos'!$H$11*R19+'Optativa 2 Datos'!$H$12*T19+'Optativa 2 Datos'!$H$13*V19,2)</f>
        <v>0</v>
      </c>
      <c r="AJ19" s="24">
        <f>ROUND('Optativa 2 Datos'!$I$4*D19*E19+'Optativa 2 Datos'!$I$5*F19*G19+'Optativa 2 Datos'!$I$6*H19*I19+'Optativa 2 Datos'!$I$7*J19*K19+'Optativa 2 Datos'!$I$8*L19*M19+'Optativa 2 Datos'!$I$9*N19*O19+'Optativa 2 Datos'!$I$10*P19*Q19+'Optativa 2 Datos'!$I$11*R19*S19+'Optativa 2 Datos'!$I$12*T19*U19+'Optativa 2 Datos'!$I$13*V19*W19,2)</f>
        <v>0</v>
      </c>
      <c r="AK19" s="24">
        <f>ROUND('Optativa 2 Datos'!$I$4*D19+'Optativa 2 Datos'!$I$5*F19+'Optativa 2 Datos'!$I$6*H19+'Optativa 2 Datos'!$I$7*J19+'Optativa 2 Datos'!$I$8*L19+'Optativa 2 Datos'!$I$9*N19+'Optativa 2 Datos'!$I$10*P19+'Optativa 2 Datos'!$I$11*R19+'Optativa 2 Datos'!$I$12*T19+'Optativa 2 Datos'!$I$13*V19,2)</f>
        <v>0</v>
      </c>
      <c r="AL19" s="24">
        <f>ROUND('Optativa 2 Datos'!$J$4*D19*E19+'Optativa 2 Datos'!$J$5*F19*G19+'Optativa 2 Datos'!$J$6*H19*I19+'Optativa 2 Datos'!$J$7*J19*K19+'Optativa 2 Datos'!$J$8*L19*M19+'Optativa 2 Datos'!$J$9*N19*O19+'Optativa 2 Datos'!$J$10*P19*Q19+'Optativa 2 Datos'!$J$11*R19*S19+'Optativa 2 Datos'!$J$12*T19*U19+'Optativa 2 Datos'!$J$13*V19*W19,2)</f>
        <v>0</v>
      </c>
      <c r="AM19" s="24">
        <f>ROUND('Optativa 2 Datos'!$J$4*D19+'Optativa 2 Datos'!$J$5*F19+'Optativa 2 Datos'!$J$6*H19+'Optativa 2 Datos'!$J$7*J19+'Optativa 2 Datos'!$J$8*L19+'Optativa 2 Datos'!$J$9*N19+'Optativa 2 Datos'!$J$10*P19+'Optativa 2 Datos'!$J$11*R19+'Optativa 2 Datos'!$J$12*T19+'Optativa 2 Datos'!$J$13*V19,2)</f>
        <v>0</v>
      </c>
      <c r="AN19" s="24">
        <f>ROUND('Optativa 2 Datos'!$K$4*D19*E19+'Optativa 2 Datos'!$K$5*F19*G19+'Optativa 2 Datos'!$K$6*H19*I19+'Optativa 2 Datos'!$K$7*J19*K19+'Optativa 2 Datos'!$K$8*L19*M19+'Optativa 2 Datos'!$K$9*N19*O19+'Optativa 2 Datos'!$K$10*P19*Q19+'Optativa 2 Datos'!$K$11*R19*S19+'Optativa 2 Datos'!$K$12*T19*U19+'Optativa 2 Datos'!$K$13*V19*W19,2)</f>
        <v>0</v>
      </c>
      <c r="AO19" s="24">
        <f>ROUND('Optativa 2 Datos'!$K$4*D19+'Optativa 2 Datos'!$K$5*F19+'Optativa 2 Datos'!$K$6*H19+'Optativa 2 Datos'!$K$7*J19+'Optativa 2 Datos'!$K$8*L19+'Optativa 2 Datos'!$K$9*N19+'Optativa 2 Datos'!$K$10*P19+'Optativa 2 Datos'!$K$11*R19+'Optativa 2 Datos'!$K$12*T19+'Optativa 2 Datos'!$K$13*V19,2)</f>
        <v>0</v>
      </c>
    </row>
    <row r="20" spans="1:41" x14ac:dyDescent="0.25">
      <c r="A20" s="2">
        <v>17</v>
      </c>
      <c r="B20" s="1" t="str">
        <f>IF(ISBLANK(PRINCIPAL!B20)," ",PRINCIPAL!B20)</f>
        <v xml:space="preserve"> </v>
      </c>
      <c r="C20" s="14">
        <f t="shared" si="1"/>
        <v>0</v>
      </c>
      <c r="D20" s="12">
        <f t="shared" si="2"/>
        <v>0</v>
      </c>
      <c r="E20" s="10"/>
      <c r="F20" s="12">
        <f t="shared" ref="F20:F43" si="8">IF(ISBLANK(G20),0,1)</f>
        <v>0</v>
      </c>
      <c r="G20" s="10"/>
      <c r="H20" s="12">
        <f t="shared" ref="H20:H43" si="9">IF(ISBLANK(I20),0,1)</f>
        <v>0</v>
      </c>
      <c r="I20" s="10"/>
      <c r="J20" s="12">
        <f t="shared" ref="J20:J43" si="10">IF(ISBLANK(K20),0,1)</f>
        <v>0</v>
      </c>
      <c r="K20" s="10"/>
      <c r="L20" s="12">
        <f t="shared" ref="L20:L43" si="11">IF(ISBLANK(M20),0,1)</f>
        <v>0</v>
      </c>
      <c r="M20" s="10"/>
      <c r="N20" s="12">
        <f t="shared" si="3"/>
        <v>0</v>
      </c>
      <c r="O20" s="10"/>
      <c r="P20" s="12">
        <f t="shared" si="4"/>
        <v>0</v>
      </c>
      <c r="Q20" s="10"/>
      <c r="R20" s="12">
        <f t="shared" si="5"/>
        <v>0</v>
      </c>
      <c r="S20" s="10"/>
      <c r="T20" s="12">
        <f t="shared" si="6"/>
        <v>0</v>
      </c>
      <c r="U20" s="10"/>
      <c r="V20" s="12">
        <f t="shared" si="7"/>
        <v>0</v>
      </c>
      <c r="W20" s="10"/>
      <c r="Z20" s="24">
        <f>ROUND('Optativa 2 Datos'!$D$4*D20*E20+'Optativa 2 Datos'!$D$5*F20*G20+'Optativa 2 Datos'!$D$6*H20*I20+'Optativa 2 Datos'!$D$7*J20*K20+'Optativa 2 Datos'!$D$8*L20*M20+'Optativa 2 Datos'!$D$9*N20*O20+'Optativa 2 Datos'!$D$10*P20*Q20+'Optativa 2 Datos'!$D$11*R20*S20+'Optativa 2 Datos'!$D$12*T20*U20+'Optativa 2 Datos'!$D$13*V20*W20,2)</f>
        <v>0</v>
      </c>
      <c r="AA20" s="24">
        <f>ROUND('Optativa 2 Datos'!$D$4*D20+'Optativa 2 Datos'!$D$5*F20+'Optativa 2 Datos'!$D$6*H20+'Optativa 2 Datos'!$D$7*J20+'Optativa 2 Datos'!$D$8*L20+'Optativa 2 Datos'!$D$9*N20+'Optativa 2 Datos'!$D$10*P20+'Optativa 2 Datos'!$D$11*R20+'Optativa 2 Datos'!$D$12*T20+'Optativa 2 Datos'!$D$13*V20,2)</f>
        <v>0</v>
      </c>
      <c r="AB20" s="24">
        <f>ROUND('Optativa 2 Datos'!$E$4*D20*E20+'Optativa 2 Datos'!$E$5*F20*G20+'Optativa 2 Datos'!$E$6*H20*I20+'Optativa 2 Datos'!$E$7*J20*K20+'Optativa 2 Datos'!$E$8*L20*M20+'Optativa 2 Datos'!$E$9*N20*O20+'Optativa 2 Datos'!$E$10*P20*Q20+'Optativa 2 Datos'!$E$11*R20*S20+'Optativa 2 Datos'!$E$12*T20*U20+'Optativa 2 Datos'!$E$13*V20*W20,2)</f>
        <v>0</v>
      </c>
      <c r="AC20" s="24">
        <f>ROUND('Optativa 2 Datos'!$E$4*D20+'Optativa 2 Datos'!$E$5*F20+'Optativa 2 Datos'!$E$6*H20+'Optativa 2 Datos'!$E$7*J20+'Optativa 2 Datos'!$E$8*L20+'Optativa 2 Datos'!$E$9*N20+'Optativa 2 Datos'!$E$10*P20+'Optativa 2 Datos'!$E$11*R20+'Optativa 2 Datos'!$E$12*T20+'Optativa 2 Datos'!$E$13*V20,2)</f>
        <v>0</v>
      </c>
      <c r="AD20" s="24">
        <f>ROUND('Optativa 2 Datos'!$F$4*D20*E20+'Optativa 2 Datos'!$F$5*F20*G20+'Optativa 2 Datos'!$F$6*H20*I20+'Optativa 2 Datos'!$F$7*J20*K20+'Optativa 2 Datos'!$F$8*L20*M20+'Optativa 2 Datos'!$F$9*N20*O20+'Optativa 2 Datos'!$F$10*P20*Q20+'Optativa 2 Datos'!$F$11*R20*S20+'Optativa 2 Datos'!$F$12*T20*U20+'Optativa 2 Datos'!$F$13*V20*W20,2)</f>
        <v>0</v>
      </c>
      <c r="AE20" s="24">
        <f>ROUND('Optativa 2 Datos'!$F$4*D20+'Optativa 2 Datos'!$F$5*F20+'Optativa 2 Datos'!$F$6*H20+'Optativa 2 Datos'!$F$7*J20+'Optativa 2 Datos'!$F$8*L20+'Optativa 2 Datos'!$F$9*N20+'Optativa 2 Datos'!$F$10*P20+'Optativa 2 Datos'!$F$11*R20+'Optativa 2 Datos'!$F$12*T20+'Optativa 2 Datos'!$F$13*V20,2)</f>
        <v>0</v>
      </c>
      <c r="AF20" s="24">
        <f>ROUND('Optativa 2 Datos'!$G$4*D20*E20+'Optativa 2 Datos'!$G$5*F20*G20+'Optativa 2 Datos'!$G$6*H20*I20+'Optativa 2 Datos'!$G$7*J20*K20+'Optativa 2 Datos'!$G$8*L20*M20+'Optativa 2 Datos'!$G$9*N20*O20+'Optativa 2 Datos'!$G$10*P20*Q20+'Optativa 2 Datos'!$G$11*R20*S20+'Optativa 2 Datos'!$G$12*T20*U20+'Optativa 2 Datos'!$G$13*V20*W20,2)</f>
        <v>0</v>
      </c>
      <c r="AG20" s="24">
        <f>ROUND('Optativa 2 Datos'!$G$4*D20+'Optativa 2 Datos'!$G$5*F20+'Optativa 2 Datos'!$G$6*H20+'Optativa 2 Datos'!$G$7*J20+'Optativa 2 Datos'!$G$8*L20+'Optativa 2 Datos'!$G$9*N20+'Optativa 2 Datos'!$G$10*P20+'Optativa 2 Datos'!$G$11*R20+'Optativa 2 Datos'!$G$12*T20+'Optativa 2 Datos'!$G$13*V20,2)</f>
        <v>0</v>
      </c>
      <c r="AH20" s="24">
        <f>ROUND('Optativa 2 Datos'!$H$4*D20*E20+'Optativa 2 Datos'!$H$5*F20*G20+'Optativa 2 Datos'!$H$6*H20*I20+'Optativa 2 Datos'!$H$7*J20*K20+'Optativa 2 Datos'!$H$8*L20*M20+'Optativa 2 Datos'!$H$9*N20*O20+'Optativa 2 Datos'!$H$10*P20*Q20+'Optativa 2 Datos'!$H$11*R20*S20+'Optativa 2 Datos'!$H$12*T20*U20+'Optativa 2 Datos'!$H$13*V20*W20,2)</f>
        <v>0</v>
      </c>
      <c r="AI20" s="24">
        <f>ROUND('Optativa 2 Datos'!$H$4*D20+'Optativa 2 Datos'!$H$5*F20+'Optativa 2 Datos'!$H$6*H20+'Optativa 2 Datos'!$H$7*J20+'Optativa 2 Datos'!$H$8*L20+'Optativa 2 Datos'!$H$9*N20+'Optativa 2 Datos'!$H$10*P20+'Optativa 2 Datos'!$H$11*R20+'Optativa 2 Datos'!$H$12*T20+'Optativa 2 Datos'!$H$13*V20,2)</f>
        <v>0</v>
      </c>
      <c r="AJ20" s="24">
        <f>ROUND('Optativa 2 Datos'!$I$4*D20*E20+'Optativa 2 Datos'!$I$5*F20*G20+'Optativa 2 Datos'!$I$6*H20*I20+'Optativa 2 Datos'!$I$7*J20*K20+'Optativa 2 Datos'!$I$8*L20*M20+'Optativa 2 Datos'!$I$9*N20*O20+'Optativa 2 Datos'!$I$10*P20*Q20+'Optativa 2 Datos'!$I$11*R20*S20+'Optativa 2 Datos'!$I$12*T20*U20+'Optativa 2 Datos'!$I$13*V20*W20,2)</f>
        <v>0</v>
      </c>
      <c r="AK20" s="24">
        <f>ROUND('Optativa 2 Datos'!$I$4*D20+'Optativa 2 Datos'!$I$5*F20+'Optativa 2 Datos'!$I$6*H20+'Optativa 2 Datos'!$I$7*J20+'Optativa 2 Datos'!$I$8*L20+'Optativa 2 Datos'!$I$9*N20+'Optativa 2 Datos'!$I$10*P20+'Optativa 2 Datos'!$I$11*R20+'Optativa 2 Datos'!$I$12*T20+'Optativa 2 Datos'!$I$13*V20,2)</f>
        <v>0</v>
      </c>
      <c r="AL20" s="24">
        <f>ROUND('Optativa 2 Datos'!$J$4*D20*E20+'Optativa 2 Datos'!$J$5*F20*G20+'Optativa 2 Datos'!$J$6*H20*I20+'Optativa 2 Datos'!$J$7*J20*K20+'Optativa 2 Datos'!$J$8*L20*M20+'Optativa 2 Datos'!$J$9*N20*O20+'Optativa 2 Datos'!$J$10*P20*Q20+'Optativa 2 Datos'!$J$11*R20*S20+'Optativa 2 Datos'!$J$12*T20*U20+'Optativa 2 Datos'!$J$13*V20*W20,2)</f>
        <v>0</v>
      </c>
      <c r="AM20" s="24">
        <f>ROUND('Optativa 2 Datos'!$J$4*D20+'Optativa 2 Datos'!$J$5*F20+'Optativa 2 Datos'!$J$6*H20+'Optativa 2 Datos'!$J$7*J20+'Optativa 2 Datos'!$J$8*L20+'Optativa 2 Datos'!$J$9*N20+'Optativa 2 Datos'!$J$10*P20+'Optativa 2 Datos'!$J$11*R20+'Optativa 2 Datos'!$J$12*T20+'Optativa 2 Datos'!$J$13*V20,2)</f>
        <v>0</v>
      </c>
      <c r="AN20" s="24">
        <f>ROUND('Optativa 2 Datos'!$K$4*D20*E20+'Optativa 2 Datos'!$K$5*F20*G20+'Optativa 2 Datos'!$K$6*H20*I20+'Optativa 2 Datos'!$K$7*J20*K20+'Optativa 2 Datos'!$K$8*L20*M20+'Optativa 2 Datos'!$K$9*N20*O20+'Optativa 2 Datos'!$K$10*P20*Q20+'Optativa 2 Datos'!$K$11*R20*S20+'Optativa 2 Datos'!$K$12*T20*U20+'Optativa 2 Datos'!$K$13*V20*W20,2)</f>
        <v>0</v>
      </c>
      <c r="AO20" s="24">
        <f>ROUND('Optativa 2 Datos'!$K$4*D20+'Optativa 2 Datos'!$K$5*F20+'Optativa 2 Datos'!$K$6*H20+'Optativa 2 Datos'!$K$7*J20+'Optativa 2 Datos'!$K$8*L20+'Optativa 2 Datos'!$K$9*N20+'Optativa 2 Datos'!$K$10*P20+'Optativa 2 Datos'!$K$11*R20+'Optativa 2 Datos'!$K$12*T20+'Optativa 2 Datos'!$K$13*V20,2)</f>
        <v>0</v>
      </c>
    </row>
    <row r="21" spans="1:41" x14ac:dyDescent="0.25">
      <c r="A21" s="2">
        <v>18</v>
      </c>
      <c r="B21" s="2" t="str">
        <f>IF(ISBLANK(PRINCIPAL!B21)," ",PRINCIPAL!B21)</f>
        <v xml:space="preserve"> </v>
      </c>
      <c r="C21" s="14">
        <f t="shared" si="1"/>
        <v>0</v>
      </c>
      <c r="D21" s="12">
        <f t="shared" si="2"/>
        <v>0</v>
      </c>
      <c r="E21" s="9"/>
      <c r="F21" s="12">
        <f t="shared" si="8"/>
        <v>0</v>
      </c>
      <c r="G21" s="9"/>
      <c r="H21" s="12">
        <f t="shared" si="9"/>
        <v>0</v>
      </c>
      <c r="I21" s="9"/>
      <c r="J21" s="12">
        <f t="shared" si="10"/>
        <v>0</v>
      </c>
      <c r="K21" s="9"/>
      <c r="L21" s="12">
        <f t="shared" si="11"/>
        <v>0</v>
      </c>
      <c r="M21" s="9"/>
      <c r="N21" s="12">
        <f t="shared" si="3"/>
        <v>0</v>
      </c>
      <c r="O21" s="9"/>
      <c r="P21" s="12">
        <f t="shared" si="4"/>
        <v>0</v>
      </c>
      <c r="Q21" s="9"/>
      <c r="R21" s="12">
        <f t="shared" si="5"/>
        <v>0</v>
      </c>
      <c r="S21" s="9"/>
      <c r="T21" s="12">
        <f t="shared" si="6"/>
        <v>0</v>
      </c>
      <c r="U21" s="9"/>
      <c r="V21" s="12">
        <f t="shared" si="7"/>
        <v>0</v>
      </c>
      <c r="W21" s="9"/>
      <c r="Z21" s="24">
        <f>ROUND('Optativa 2 Datos'!$D$4*D21*E21+'Optativa 2 Datos'!$D$5*F21*G21+'Optativa 2 Datos'!$D$6*H21*I21+'Optativa 2 Datos'!$D$7*J21*K21+'Optativa 2 Datos'!$D$8*L21*M21+'Optativa 2 Datos'!$D$9*N21*O21+'Optativa 2 Datos'!$D$10*P21*Q21+'Optativa 2 Datos'!$D$11*R21*S21+'Optativa 2 Datos'!$D$12*T21*U21+'Optativa 2 Datos'!$D$13*V21*W21,2)</f>
        <v>0</v>
      </c>
      <c r="AA21" s="24">
        <f>ROUND('Optativa 2 Datos'!$D$4*D21+'Optativa 2 Datos'!$D$5*F21+'Optativa 2 Datos'!$D$6*H21+'Optativa 2 Datos'!$D$7*J21+'Optativa 2 Datos'!$D$8*L21+'Optativa 2 Datos'!$D$9*N21+'Optativa 2 Datos'!$D$10*P21+'Optativa 2 Datos'!$D$11*R21+'Optativa 2 Datos'!$D$12*T21+'Optativa 2 Datos'!$D$13*V21,2)</f>
        <v>0</v>
      </c>
      <c r="AB21" s="24">
        <f>ROUND('Optativa 2 Datos'!$E$4*D21*E21+'Optativa 2 Datos'!$E$5*F21*G21+'Optativa 2 Datos'!$E$6*H21*I21+'Optativa 2 Datos'!$E$7*J21*K21+'Optativa 2 Datos'!$E$8*L21*M21+'Optativa 2 Datos'!$E$9*N21*O21+'Optativa 2 Datos'!$E$10*P21*Q21+'Optativa 2 Datos'!$E$11*R21*S21+'Optativa 2 Datos'!$E$12*T21*U21+'Optativa 2 Datos'!$E$13*V21*W21,2)</f>
        <v>0</v>
      </c>
      <c r="AC21" s="24">
        <f>ROUND('Optativa 2 Datos'!$E$4*D21+'Optativa 2 Datos'!$E$5*F21+'Optativa 2 Datos'!$E$6*H21+'Optativa 2 Datos'!$E$7*J21+'Optativa 2 Datos'!$E$8*L21+'Optativa 2 Datos'!$E$9*N21+'Optativa 2 Datos'!$E$10*P21+'Optativa 2 Datos'!$E$11*R21+'Optativa 2 Datos'!$E$12*T21+'Optativa 2 Datos'!$E$13*V21,2)</f>
        <v>0</v>
      </c>
      <c r="AD21" s="24">
        <f>ROUND('Optativa 2 Datos'!$F$4*D21*E21+'Optativa 2 Datos'!$F$5*F21*G21+'Optativa 2 Datos'!$F$6*H21*I21+'Optativa 2 Datos'!$F$7*J21*K21+'Optativa 2 Datos'!$F$8*L21*M21+'Optativa 2 Datos'!$F$9*N21*O21+'Optativa 2 Datos'!$F$10*P21*Q21+'Optativa 2 Datos'!$F$11*R21*S21+'Optativa 2 Datos'!$F$12*T21*U21+'Optativa 2 Datos'!$F$13*V21*W21,2)</f>
        <v>0</v>
      </c>
      <c r="AE21" s="24">
        <f>ROUND('Optativa 2 Datos'!$F$4*D21+'Optativa 2 Datos'!$F$5*F21+'Optativa 2 Datos'!$F$6*H21+'Optativa 2 Datos'!$F$7*J21+'Optativa 2 Datos'!$F$8*L21+'Optativa 2 Datos'!$F$9*N21+'Optativa 2 Datos'!$F$10*P21+'Optativa 2 Datos'!$F$11*R21+'Optativa 2 Datos'!$F$12*T21+'Optativa 2 Datos'!$F$13*V21,2)</f>
        <v>0</v>
      </c>
      <c r="AF21" s="24">
        <f>ROUND('Optativa 2 Datos'!$G$4*D21*E21+'Optativa 2 Datos'!$G$5*F21*G21+'Optativa 2 Datos'!$G$6*H21*I21+'Optativa 2 Datos'!$G$7*J21*K21+'Optativa 2 Datos'!$G$8*L21*M21+'Optativa 2 Datos'!$G$9*N21*O21+'Optativa 2 Datos'!$G$10*P21*Q21+'Optativa 2 Datos'!$G$11*R21*S21+'Optativa 2 Datos'!$G$12*T21*U21+'Optativa 2 Datos'!$G$13*V21*W21,2)</f>
        <v>0</v>
      </c>
      <c r="AG21" s="24">
        <f>ROUND('Optativa 2 Datos'!$G$4*D21+'Optativa 2 Datos'!$G$5*F21+'Optativa 2 Datos'!$G$6*H21+'Optativa 2 Datos'!$G$7*J21+'Optativa 2 Datos'!$G$8*L21+'Optativa 2 Datos'!$G$9*N21+'Optativa 2 Datos'!$G$10*P21+'Optativa 2 Datos'!$G$11*R21+'Optativa 2 Datos'!$G$12*T21+'Optativa 2 Datos'!$G$13*V21,2)</f>
        <v>0</v>
      </c>
      <c r="AH21" s="24">
        <f>ROUND('Optativa 2 Datos'!$H$4*D21*E21+'Optativa 2 Datos'!$H$5*F21*G21+'Optativa 2 Datos'!$H$6*H21*I21+'Optativa 2 Datos'!$H$7*J21*K21+'Optativa 2 Datos'!$H$8*L21*M21+'Optativa 2 Datos'!$H$9*N21*O21+'Optativa 2 Datos'!$H$10*P21*Q21+'Optativa 2 Datos'!$H$11*R21*S21+'Optativa 2 Datos'!$H$12*T21*U21+'Optativa 2 Datos'!$H$13*V21*W21,2)</f>
        <v>0</v>
      </c>
      <c r="AI21" s="24">
        <f>ROUND('Optativa 2 Datos'!$H$4*D21+'Optativa 2 Datos'!$H$5*F21+'Optativa 2 Datos'!$H$6*H21+'Optativa 2 Datos'!$H$7*J21+'Optativa 2 Datos'!$H$8*L21+'Optativa 2 Datos'!$H$9*N21+'Optativa 2 Datos'!$H$10*P21+'Optativa 2 Datos'!$H$11*R21+'Optativa 2 Datos'!$H$12*T21+'Optativa 2 Datos'!$H$13*V21,2)</f>
        <v>0</v>
      </c>
      <c r="AJ21" s="24">
        <f>ROUND('Optativa 2 Datos'!$I$4*D21*E21+'Optativa 2 Datos'!$I$5*F21*G21+'Optativa 2 Datos'!$I$6*H21*I21+'Optativa 2 Datos'!$I$7*J21*K21+'Optativa 2 Datos'!$I$8*L21*M21+'Optativa 2 Datos'!$I$9*N21*O21+'Optativa 2 Datos'!$I$10*P21*Q21+'Optativa 2 Datos'!$I$11*R21*S21+'Optativa 2 Datos'!$I$12*T21*U21+'Optativa 2 Datos'!$I$13*V21*W21,2)</f>
        <v>0</v>
      </c>
      <c r="AK21" s="24">
        <f>ROUND('Optativa 2 Datos'!$I$4*D21+'Optativa 2 Datos'!$I$5*F21+'Optativa 2 Datos'!$I$6*H21+'Optativa 2 Datos'!$I$7*J21+'Optativa 2 Datos'!$I$8*L21+'Optativa 2 Datos'!$I$9*N21+'Optativa 2 Datos'!$I$10*P21+'Optativa 2 Datos'!$I$11*R21+'Optativa 2 Datos'!$I$12*T21+'Optativa 2 Datos'!$I$13*V21,2)</f>
        <v>0</v>
      </c>
      <c r="AL21" s="24">
        <f>ROUND('Optativa 2 Datos'!$J$4*D21*E21+'Optativa 2 Datos'!$J$5*F21*G21+'Optativa 2 Datos'!$J$6*H21*I21+'Optativa 2 Datos'!$J$7*J21*K21+'Optativa 2 Datos'!$J$8*L21*M21+'Optativa 2 Datos'!$J$9*N21*O21+'Optativa 2 Datos'!$J$10*P21*Q21+'Optativa 2 Datos'!$J$11*R21*S21+'Optativa 2 Datos'!$J$12*T21*U21+'Optativa 2 Datos'!$J$13*V21*W21,2)</f>
        <v>0</v>
      </c>
      <c r="AM21" s="24">
        <f>ROUND('Optativa 2 Datos'!$J$4*D21+'Optativa 2 Datos'!$J$5*F21+'Optativa 2 Datos'!$J$6*H21+'Optativa 2 Datos'!$J$7*J21+'Optativa 2 Datos'!$J$8*L21+'Optativa 2 Datos'!$J$9*N21+'Optativa 2 Datos'!$J$10*P21+'Optativa 2 Datos'!$J$11*R21+'Optativa 2 Datos'!$J$12*T21+'Optativa 2 Datos'!$J$13*V21,2)</f>
        <v>0</v>
      </c>
      <c r="AN21" s="24">
        <f>ROUND('Optativa 2 Datos'!$K$4*D21*E21+'Optativa 2 Datos'!$K$5*F21*G21+'Optativa 2 Datos'!$K$6*H21*I21+'Optativa 2 Datos'!$K$7*J21*K21+'Optativa 2 Datos'!$K$8*L21*M21+'Optativa 2 Datos'!$K$9*N21*O21+'Optativa 2 Datos'!$K$10*P21*Q21+'Optativa 2 Datos'!$K$11*R21*S21+'Optativa 2 Datos'!$K$12*T21*U21+'Optativa 2 Datos'!$K$13*V21*W21,2)</f>
        <v>0</v>
      </c>
      <c r="AO21" s="24">
        <f>ROUND('Optativa 2 Datos'!$K$4*D21+'Optativa 2 Datos'!$K$5*F21+'Optativa 2 Datos'!$K$6*H21+'Optativa 2 Datos'!$K$7*J21+'Optativa 2 Datos'!$K$8*L21+'Optativa 2 Datos'!$K$9*N21+'Optativa 2 Datos'!$K$10*P21+'Optativa 2 Datos'!$K$11*R21+'Optativa 2 Datos'!$K$12*T21+'Optativa 2 Datos'!$K$13*V21,2)</f>
        <v>0</v>
      </c>
    </row>
    <row r="22" spans="1:41" x14ac:dyDescent="0.25">
      <c r="A22" s="2">
        <v>19</v>
      </c>
      <c r="B22" s="1" t="str">
        <f>IF(ISBLANK(PRINCIPAL!B22)," ",PRINCIPAL!B22)</f>
        <v xml:space="preserve"> </v>
      </c>
      <c r="C22" s="14">
        <f t="shared" si="1"/>
        <v>0</v>
      </c>
      <c r="D22" s="12">
        <f t="shared" si="2"/>
        <v>0</v>
      </c>
      <c r="E22" s="10"/>
      <c r="F22" s="12">
        <f t="shared" si="8"/>
        <v>0</v>
      </c>
      <c r="G22" s="10"/>
      <c r="H22" s="12">
        <f t="shared" si="9"/>
        <v>0</v>
      </c>
      <c r="I22" s="10"/>
      <c r="J22" s="12">
        <f t="shared" si="10"/>
        <v>0</v>
      </c>
      <c r="K22" s="10"/>
      <c r="L22" s="12">
        <f t="shared" si="11"/>
        <v>0</v>
      </c>
      <c r="M22" s="10"/>
      <c r="N22" s="12">
        <f t="shared" si="3"/>
        <v>0</v>
      </c>
      <c r="O22" s="10"/>
      <c r="P22" s="12">
        <f t="shared" si="4"/>
        <v>0</v>
      </c>
      <c r="Q22" s="10"/>
      <c r="R22" s="12">
        <f t="shared" si="5"/>
        <v>0</v>
      </c>
      <c r="S22" s="10"/>
      <c r="T22" s="12">
        <f t="shared" si="6"/>
        <v>0</v>
      </c>
      <c r="U22" s="10"/>
      <c r="V22" s="12">
        <f t="shared" si="7"/>
        <v>0</v>
      </c>
      <c r="W22" s="10"/>
      <c r="Z22" s="24">
        <f>ROUND('Optativa 2 Datos'!$D$4*D22*E22+'Optativa 2 Datos'!$D$5*F22*G22+'Optativa 2 Datos'!$D$6*H22*I22+'Optativa 2 Datos'!$D$7*J22*K22+'Optativa 2 Datos'!$D$8*L22*M22+'Optativa 2 Datos'!$D$9*N22*O22+'Optativa 2 Datos'!$D$10*P22*Q22+'Optativa 2 Datos'!$D$11*R22*S22+'Optativa 2 Datos'!$D$12*T22*U22+'Optativa 2 Datos'!$D$13*V22*W22,2)</f>
        <v>0</v>
      </c>
      <c r="AA22" s="24">
        <f>ROUND('Optativa 2 Datos'!$D$4*D22+'Optativa 2 Datos'!$D$5*F22+'Optativa 2 Datos'!$D$6*H22+'Optativa 2 Datos'!$D$7*J22+'Optativa 2 Datos'!$D$8*L22+'Optativa 2 Datos'!$D$9*N22+'Optativa 2 Datos'!$D$10*P22+'Optativa 2 Datos'!$D$11*R22+'Optativa 2 Datos'!$D$12*T22+'Optativa 2 Datos'!$D$13*V22,2)</f>
        <v>0</v>
      </c>
      <c r="AB22" s="24">
        <f>ROUND('Optativa 2 Datos'!$E$4*D22*E22+'Optativa 2 Datos'!$E$5*F22*G22+'Optativa 2 Datos'!$E$6*H22*I22+'Optativa 2 Datos'!$E$7*J22*K22+'Optativa 2 Datos'!$E$8*L22*M22+'Optativa 2 Datos'!$E$9*N22*O22+'Optativa 2 Datos'!$E$10*P22*Q22+'Optativa 2 Datos'!$E$11*R22*S22+'Optativa 2 Datos'!$E$12*T22*U22+'Optativa 2 Datos'!$E$13*V22*W22,2)</f>
        <v>0</v>
      </c>
      <c r="AC22" s="24">
        <f>ROUND('Optativa 2 Datos'!$E$4*D22+'Optativa 2 Datos'!$E$5*F22+'Optativa 2 Datos'!$E$6*H22+'Optativa 2 Datos'!$E$7*J22+'Optativa 2 Datos'!$E$8*L22+'Optativa 2 Datos'!$E$9*N22+'Optativa 2 Datos'!$E$10*P22+'Optativa 2 Datos'!$E$11*R22+'Optativa 2 Datos'!$E$12*T22+'Optativa 2 Datos'!$E$13*V22,2)</f>
        <v>0</v>
      </c>
      <c r="AD22" s="24">
        <f>ROUND('Optativa 2 Datos'!$F$4*D22*E22+'Optativa 2 Datos'!$F$5*F22*G22+'Optativa 2 Datos'!$F$6*H22*I22+'Optativa 2 Datos'!$F$7*J22*K22+'Optativa 2 Datos'!$F$8*L22*M22+'Optativa 2 Datos'!$F$9*N22*O22+'Optativa 2 Datos'!$F$10*P22*Q22+'Optativa 2 Datos'!$F$11*R22*S22+'Optativa 2 Datos'!$F$12*T22*U22+'Optativa 2 Datos'!$F$13*V22*W22,2)</f>
        <v>0</v>
      </c>
      <c r="AE22" s="24">
        <f>ROUND('Optativa 2 Datos'!$F$4*D22+'Optativa 2 Datos'!$F$5*F22+'Optativa 2 Datos'!$F$6*H22+'Optativa 2 Datos'!$F$7*J22+'Optativa 2 Datos'!$F$8*L22+'Optativa 2 Datos'!$F$9*N22+'Optativa 2 Datos'!$F$10*P22+'Optativa 2 Datos'!$F$11*R22+'Optativa 2 Datos'!$F$12*T22+'Optativa 2 Datos'!$F$13*V22,2)</f>
        <v>0</v>
      </c>
      <c r="AF22" s="24">
        <f>ROUND('Optativa 2 Datos'!$G$4*D22*E22+'Optativa 2 Datos'!$G$5*F22*G22+'Optativa 2 Datos'!$G$6*H22*I22+'Optativa 2 Datos'!$G$7*J22*K22+'Optativa 2 Datos'!$G$8*L22*M22+'Optativa 2 Datos'!$G$9*N22*O22+'Optativa 2 Datos'!$G$10*P22*Q22+'Optativa 2 Datos'!$G$11*R22*S22+'Optativa 2 Datos'!$G$12*T22*U22+'Optativa 2 Datos'!$G$13*V22*W22,2)</f>
        <v>0</v>
      </c>
      <c r="AG22" s="24">
        <f>ROUND('Optativa 2 Datos'!$G$4*D22+'Optativa 2 Datos'!$G$5*F22+'Optativa 2 Datos'!$G$6*H22+'Optativa 2 Datos'!$G$7*J22+'Optativa 2 Datos'!$G$8*L22+'Optativa 2 Datos'!$G$9*N22+'Optativa 2 Datos'!$G$10*P22+'Optativa 2 Datos'!$G$11*R22+'Optativa 2 Datos'!$G$12*T22+'Optativa 2 Datos'!$G$13*V22,2)</f>
        <v>0</v>
      </c>
      <c r="AH22" s="24">
        <f>ROUND('Optativa 2 Datos'!$H$4*D22*E22+'Optativa 2 Datos'!$H$5*F22*G22+'Optativa 2 Datos'!$H$6*H22*I22+'Optativa 2 Datos'!$H$7*J22*K22+'Optativa 2 Datos'!$H$8*L22*M22+'Optativa 2 Datos'!$H$9*N22*O22+'Optativa 2 Datos'!$H$10*P22*Q22+'Optativa 2 Datos'!$H$11*R22*S22+'Optativa 2 Datos'!$H$12*T22*U22+'Optativa 2 Datos'!$H$13*V22*W22,2)</f>
        <v>0</v>
      </c>
      <c r="AI22" s="24">
        <f>ROUND('Optativa 2 Datos'!$H$4*D22+'Optativa 2 Datos'!$H$5*F22+'Optativa 2 Datos'!$H$6*H22+'Optativa 2 Datos'!$H$7*J22+'Optativa 2 Datos'!$H$8*L22+'Optativa 2 Datos'!$H$9*N22+'Optativa 2 Datos'!$H$10*P22+'Optativa 2 Datos'!$H$11*R22+'Optativa 2 Datos'!$H$12*T22+'Optativa 2 Datos'!$H$13*V22,2)</f>
        <v>0</v>
      </c>
      <c r="AJ22" s="24">
        <f>ROUND('Optativa 2 Datos'!$I$4*D22*E22+'Optativa 2 Datos'!$I$5*F22*G22+'Optativa 2 Datos'!$I$6*H22*I22+'Optativa 2 Datos'!$I$7*J22*K22+'Optativa 2 Datos'!$I$8*L22*M22+'Optativa 2 Datos'!$I$9*N22*O22+'Optativa 2 Datos'!$I$10*P22*Q22+'Optativa 2 Datos'!$I$11*R22*S22+'Optativa 2 Datos'!$I$12*T22*U22+'Optativa 2 Datos'!$I$13*V22*W22,2)</f>
        <v>0</v>
      </c>
      <c r="AK22" s="24">
        <f>ROUND('Optativa 2 Datos'!$I$4*D22+'Optativa 2 Datos'!$I$5*F22+'Optativa 2 Datos'!$I$6*H22+'Optativa 2 Datos'!$I$7*J22+'Optativa 2 Datos'!$I$8*L22+'Optativa 2 Datos'!$I$9*N22+'Optativa 2 Datos'!$I$10*P22+'Optativa 2 Datos'!$I$11*R22+'Optativa 2 Datos'!$I$12*T22+'Optativa 2 Datos'!$I$13*V22,2)</f>
        <v>0</v>
      </c>
      <c r="AL22" s="24">
        <f>ROUND('Optativa 2 Datos'!$J$4*D22*E22+'Optativa 2 Datos'!$J$5*F22*G22+'Optativa 2 Datos'!$J$6*H22*I22+'Optativa 2 Datos'!$J$7*J22*K22+'Optativa 2 Datos'!$J$8*L22*M22+'Optativa 2 Datos'!$J$9*N22*O22+'Optativa 2 Datos'!$J$10*P22*Q22+'Optativa 2 Datos'!$J$11*R22*S22+'Optativa 2 Datos'!$J$12*T22*U22+'Optativa 2 Datos'!$J$13*V22*W22,2)</f>
        <v>0</v>
      </c>
      <c r="AM22" s="24">
        <f>ROUND('Optativa 2 Datos'!$J$4*D22+'Optativa 2 Datos'!$J$5*F22+'Optativa 2 Datos'!$J$6*H22+'Optativa 2 Datos'!$J$7*J22+'Optativa 2 Datos'!$J$8*L22+'Optativa 2 Datos'!$J$9*N22+'Optativa 2 Datos'!$J$10*P22+'Optativa 2 Datos'!$J$11*R22+'Optativa 2 Datos'!$J$12*T22+'Optativa 2 Datos'!$J$13*V22,2)</f>
        <v>0</v>
      </c>
      <c r="AN22" s="24">
        <f>ROUND('Optativa 2 Datos'!$K$4*D22*E22+'Optativa 2 Datos'!$K$5*F22*G22+'Optativa 2 Datos'!$K$6*H22*I22+'Optativa 2 Datos'!$K$7*J22*K22+'Optativa 2 Datos'!$K$8*L22*M22+'Optativa 2 Datos'!$K$9*N22*O22+'Optativa 2 Datos'!$K$10*P22*Q22+'Optativa 2 Datos'!$K$11*R22*S22+'Optativa 2 Datos'!$K$12*T22*U22+'Optativa 2 Datos'!$K$13*V22*W22,2)</f>
        <v>0</v>
      </c>
      <c r="AO22" s="24">
        <f>ROUND('Optativa 2 Datos'!$K$4*D22+'Optativa 2 Datos'!$K$5*F22+'Optativa 2 Datos'!$K$6*H22+'Optativa 2 Datos'!$K$7*J22+'Optativa 2 Datos'!$K$8*L22+'Optativa 2 Datos'!$K$9*N22+'Optativa 2 Datos'!$K$10*P22+'Optativa 2 Datos'!$K$11*R22+'Optativa 2 Datos'!$K$12*T22+'Optativa 2 Datos'!$K$13*V22,2)</f>
        <v>0</v>
      </c>
    </row>
    <row r="23" spans="1:41" x14ac:dyDescent="0.25">
      <c r="A23" s="2">
        <v>20</v>
      </c>
      <c r="B23" s="2" t="str">
        <f>IF(ISBLANK(PRINCIPAL!B23)," ",PRINCIPAL!B23)</f>
        <v xml:space="preserve"> </v>
      </c>
      <c r="C23" s="14">
        <f t="shared" si="1"/>
        <v>0</v>
      </c>
      <c r="D23" s="12">
        <f t="shared" si="2"/>
        <v>0</v>
      </c>
      <c r="E23" s="9"/>
      <c r="F23" s="12">
        <f t="shared" si="8"/>
        <v>0</v>
      </c>
      <c r="G23" s="9"/>
      <c r="H23" s="12">
        <f t="shared" si="9"/>
        <v>0</v>
      </c>
      <c r="I23" s="9"/>
      <c r="J23" s="12">
        <f t="shared" si="10"/>
        <v>0</v>
      </c>
      <c r="K23" s="9"/>
      <c r="L23" s="12">
        <f t="shared" si="11"/>
        <v>0</v>
      </c>
      <c r="M23" s="9"/>
      <c r="N23" s="12">
        <f t="shared" si="3"/>
        <v>0</v>
      </c>
      <c r="O23" s="9"/>
      <c r="P23" s="12">
        <f t="shared" si="4"/>
        <v>0</v>
      </c>
      <c r="Q23" s="9"/>
      <c r="R23" s="12">
        <f t="shared" si="5"/>
        <v>0</v>
      </c>
      <c r="S23" s="9"/>
      <c r="T23" s="12">
        <f t="shared" si="6"/>
        <v>0</v>
      </c>
      <c r="U23" s="9"/>
      <c r="V23" s="12">
        <f t="shared" si="7"/>
        <v>0</v>
      </c>
      <c r="W23" s="9"/>
      <c r="Z23" s="24">
        <f>ROUND('Optativa 2 Datos'!$D$4*D23*E23+'Optativa 2 Datos'!$D$5*F23*G23+'Optativa 2 Datos'!$D$6*H23*I23+'Optativa 2 Datos'!$D$7*J23*K23+'Optativa 2 Datos'!$D$8*L23*M23+'Optativa 2 Datos'!$D$9*N23*O23+'Optativa 2 Datos'!$D$10*P23*Q23+'Optativa 2 Datos'!$D$11*R23*S23+'Optativa 2 Datos'!$D$12*T23*U23+'Optativa 2 Datos'!$D$13*V23*W23,2)</f>
        <v>0</v>
      </c>
      <c r="AA23" s="24">
        <f>ROUND('Optativa 2 Datos'!$D$4*D23+'Optativa 2 Datos'!$D$5*F23+'Optativa 2 Datos'!$D$6*H23+'Optativa 2 Datos'!$D$7*J23+'Optativa 2 Datos'!$D$8*L23+'Optativa 2 Datos'!$D$9*N23+'Optativa 2 Datos'!$D$10*P23+'Optativa 2 Datos'!$D$11*R23+'Optativa 2 Datos'!$D$12*T23+'Optativa 2 Datos'!$D$13*V23,2)</f>
        <v>0</v>
      </c>
      <c r="AB23" s="24">
        <f>ROUND('Optativa 2 Datos'!$E$4*D23*E23+'Optativa 2 Datos'!$E$5*F23*G23+'Optativa 2 Datos'!$E$6*H23*I23+'Optativa 2 Datos'!$E$7*J23*K23+'Optativa 2 Datos'!$E$8*L23*M23+'Optativa 2 Datos'!$E$9*N23*O23+'Optativa 2 Datos'!$E$10*P23*Q23+'Optativa 2 Datos'!$E$11*R23*S23+'Optativa 2 Datos'!$E$12*T23*U23+'Optativa 2 Datos'!$E$13*V23*W23,2)</f>
        <v>0</v>
      </c>
      <c r="AC23" s="24">
        <f>ROUND('Optativa 2 Datos'!$E$4*D23+'Optativa 2 Datos'!$E$5*F23+'Optativa 2 Datos'!$E$6*H23+'Optativa 2 Datos'!$E$7*J23+'Optativa 2 Datos'!$E$8*L23+'Optativa 2 Datos'!$E$9*N23+'Optativa 2 Datos'!$E$10*P23+'Optativa 2 Datos'!$E$11*R23+'Optativa 2 Datos'!$E$12*T23+'Optativa 2 Datos'!$E$13*V23,2)</f>
        <v>0</v>
      </c>
      <c r="AD23" s="24">
        <f>ROUND('Optativa 2 Datos'!$F$4*D23*E23+'Optativa 2 Datos'!$F$5*F23*G23+'Optativa 2 Datos'!$F$6*H23*I23+'Optativa 2 Datos'!$F$7*J23*K23+'Optativa 2 Datos'!$F$8*L23*M23+'Optativa 2 Datos'!$F$9*N23*O23+'Optativa 2 Datos'!$F$10*P23*Q23+'Optativa 2 Datos'!$F$11*R23*S23+'Optativa 2 Datos'!$F$12*T23*U23+'Optativa 2 Datos'!$F$13*V23*W23,2)</f>
        <v>0</v>
      </c>
      <c r="AE23" s="24">
        <f>ROUND('Optativa 2 Datos'!$F$4*D23+'Optativa 2 Datos'!$F$5*F23+'Optativa 2 Datos'!$F$6*H23+'Optativa 2 Datos'!$F$7*J23+'Optativa 2 Datos'!$F$8*L23+'Optativa 2 Datos'!$F$9*N23+'Optativa 2 Datos'!$F$10*P23+'Optativa 2 Datos'!$F$11*R23+'Optativa 2 Datos'!$F$12*T23+'Optativa 2 Datos'!$F$13*V23,2)</f>
        <v>0</v>
      </c>
      <c r="AF23" s="24">
        <f>ROUND('Optativa 2 Datos'!$G$4*D23*E23+'Optativa 2 Datos'!$G$5*F23*G23+'Optativa 2 Datos'!$G$6*H23*I23+'Optativa 2 Datos'!$G$7*J23*K23+'Optativa 2 Datos'!$G$8*L23*M23+'Optativa 2 Datos'!$G$9*N23*O23+'Optativa 2 Datos'!$G$10*P23*Q23+'Optativa 2 Datos'!$G$11*R23*S23+'Optativa 2 Datos'!$G$12*T23*U23+'Optativa 2 Datos'!$G$13*V23*W23,2)</f>
        <v>0</v>
      </c>
      <c r="AG23" s="24">
        <f>ROUND('Optativa 2 Datos'!$G$4*D23+'Optativa 2 Datos'!$G$5*F23+'Optativa 2 Datos'!$G$6*H23+'Optativa 2 Datos'!$G$7*J23+'Optativa 2 Datos'!$G$8*L23+'Optativa 2 Datos'!$G$9*N23+'Optativa 2 Datos'!$G$10*P23+'Optativa 2 Datos'!$G$11*R23+'Optativa 2 Datos'!$G$12*T23+'Optativa 2 Datos'!$G$13*V23,2)</f>
        <v>0</v>
      </c>
      <c r="AH23" s="24">
        <f>ROUND('Optativa 2 Datos'!$H$4*D23*E23+'Optativa 2 Datos'!$H$5*F23*G23+'Optativa 2 Datos'!$H$6*H23*I23+'Optativa 2 Datos'!$H$7*J23*K23+'Optativa 2 Datos'!$H$8*L23*M23+'Optativa 2 Datos'!$H$9*N23*O23+'Optativa 2 Datos'!$H$10*P23*Q23+'Optativa 2 Datos'!$H$11*R23*S23+'Optativa 2 Datos'!$H$12*T23*U23+'Optativa 2 Datos'!$H$13*V23*W23,2)</f>
        <v>0</v>
      </c>
      <c r="AI23" s="24">
        <f>ROUND('Optativa 2 Datos'!$H$4*D23+'Optativa 2 Datos'!$H$5*F23+'Optativa 2 Datos'!$H$6*H23+'Optativa 2 Datos'!$H$7*J23+'Optativa 2 Datos'!$H$8*L23+'Optativa 2 Datos'!$H$9*N23+'Optativa 2 Datos'!$H$10*P23+'Optativa 2 Datos'!$H$11*R23+'Optativa 2 Datos'!$H$12*T23+'Optativa 2 Datos'!$H$13*V23,2)</f>
        <v>0</v>
      </c>
      <c r="AJ23" s="24">
        <f>ROUND('Optativa 2 Datos'!$I$4*D23*E23+'Optativa 2 Datos'!$I$5*F23*G23+'Optativa 2 Datos'!$I$6*H23*I23+'Optativa 2 Datos'!$I$7*J23*K23+'Optativa 2 Datos'!$I$8*L23*M23+'Optativa 2 Datos'!$I$9*N23*O23+'Optativa 2 Datos'!$I$10*P23*Q23+'Optativa 2 Datos'!$I$11*R23*S23+'Optativa 2 Datos'!$I$12*T23*U23+'Optativa 2 Datos'!$I$13*V23*W23,2)</f>
        <v>0</v>
      </c>
      <c r="AK23" s="24">
        <f>ROUND('Optativa 2 Datos'!$I$4*D23+'Optativa 2 Datos'!$I$5*F23+'Optativa 2 Datos'!$I$6*H23+'Optativa 2 Datos'!$I$7*J23+'Optativa 2 Datos'!$I$8*L23+'Optativa 2 Datos'!$I$9*N23+'Optativa 2 Datos'!$I$10*P23+'Optativa 2 Datos'!$I$11*R23+'Optativa 2 Datos'!$I$12*T23+'Optativa 2 Datos'!$I$13*V23,2)</f>
        <v>0</v>
      </c>
      <c r="AL23" s="24">
        <f>ROUND('Optativa 2 Datos'!$J$4*D23*E23+'Optativa 2 Datos'!$J$5*F23*G23+'Optativa 2 Datos'!$J$6*H23*I23+'Optativa 2 Datos'!$J$7*J23*K23+'Optativa 2 Datos'!$J$8*L23*M23+'Optativa 2 Datos'!$J$9*N23*O23+'Optativa 2 Datos'!$J$10*P23*Q23+'Optativa 2 Datos'!$J$11*R23*S23+'Optativa 2 Datos'!$J$12*T23*U23+'Optativa 2 Datos'!$J$13*V23*W23,2)</f>
        <v>0</v>
      </c>
      <c r="AM23" s="24">
        <f>ROUND('Optativa 2 Datos'!$J$4*D23+'Optativa 2 Datos'!$J$5*F23+'Optativa 2 Datos'!$J$6*H23+'Optativa 2 Datos'!$J$7*J23+'Optativa 2 Datos'!$J$8*L23+'Optativa 2 Datos'!$J$9*N23+'Optativa 2 Datos'!$J$10*P23+'Optativa 2 Datos'!$J$11*R23+'Optativa 2 Datos'!$J$12*T23+'Optativa 2 Datos'!$J$13*V23,2)</f>
        <v>0</v>
      </c>
      <c r="AN23" s="24">
        <f>ROUND('Optativa 2 Datos'!$K$4*D23*E23+'Optativa 2 Datos'!$K$5*F23*G23+'Optativa 2 Datos'!$K$6*H23*I23+'Optativa 2 Datos'!$K$7*J23*K23+'Optativa 2 Datos'!$K$8*L23*M23+'Optativa 2 Datos'!$K$9*N23*O23+'Optativa 2 Datos'!$K$10*P23*Q23+'Optativa 2 Datos'!$K$11*R23*S23+'Optativa 2 Datos'!$K$12*T23*U23+'Optativa 2 Datos'!$K$13*V23*W23,2)</f>
        <v>0</v>
      </c>
      <c r="AO23" s="24">
        <f>ROUND('Optativa 2 Datos'!$K$4*D23+'Optativa 2 Datos'!$K$5*F23+'Optativa 2 Datos'!$K$6*H23+'Optativa 2 Datos'!$K$7*J23+'Optativa 2 Datos'!$K$8*L23+'Optativa 2 Datos'!$K$9*N23+'Optativa 2 Datos'!$K$10*P23+'Optativa 2 Datos'!$K$11*R23+'Optativa 2 Datos'!$K$12*T23+'Optativa 2 Datos'!$K$13*V23,2)</f>
        <v>0</v>
      </c>
    </row>
    <row r="24" spans="1:41" x14ac:dyDescent="0.25">
      <c r="A24" s="2">
        <v>21</v>
      </c>
      <c r="B24" s="1" t="str">
        <f>IF(ISBLANK(PRINCIPAL!B24)," ",PRINCIPAL!B24)</f>
        <v xml:space="preserve"> </v>
      </c>
      <c r="C24" s="14">
        <f t="shared" si="1"/>
        <v>0</v>
      </c>
      <c r="D24" s="12">
        <f t="shared" si="2"/>
        <v>0</v>
      </c>
      <c r="E24" s="10"/>
      <c r="F24" s="12">
        <f t="shared" si="8"/>
        <v>0</v>
      </c>
      <c r="G24" s="10"/>
      <c r="H24" s="12">
        <f t="shared" si="9"/>
        <v>0</v>
      </c>
      <c r="I24" s="10"/>
      <c r="J24" s="12">
        <f t="shared" si="10"/>
        <v>0</v>
      </c>
      <c r="K24" s="10"/>
      <c r="L24" s="12">
        <f t="shared" si="11"/>
        <v>0</v>
      </c>
      <c r="M24" s="10"/>
      <c r="N24" s="12">
        <f t="shared" si="3"/>
        <v>0</v>
      </c>
      <c r="O24" s="10"/>
      <c r="P24" s="12">
        <f t="shared" si="4"/>
        <v>0</v>
      </c>
      <c r="Q24" s="10"/>
      <c r="R24" s="12">
        <f t="shared" si="5"/>
        <v>0</v>
      </c>
      <c r="S24" s="10"/>
      <c r="T24" s="12">
        <f t="shared" si="6"/>
        <v>0</v>
      </c>
      <c r="U24" s="10"/>
      <c r="V24" s="12">
        <f t="shared" si="7"/>
        <v>0</v>
      </c>
      <c r="W24" s="10"/>
      <c r="Z24" s="24">
        <f>ROUND('Optativa 2 Datos'!$D$4*D24*E24+'Optativa 2 Datos'!$D$5*F24*G24+'Optativa 2 Datos'!$D$6*H24*I24+'Optativa 2 Datos'!$D$7*J24*K24+'Optativa 2 Datos'!$D$8*L24*M24+'Optativa 2 Datos'!$D$9*N24*O24+'Optativa 2 Datos'!$D$10*P24*Q24+'Optativa 2 Datos'!$D$11*R24*S24+'Optativa 2 Datos'!$D$12*T24*U24+'Optativa 2 Datos'!$D$13*V24*W24,2)</f>
        <v>0</v>
      </c>
      <c r="AA24" s="24">
        <f>ROUND('Optativa 2 Datos'!$D$4*D24+'Optativa 2 Datos'!$D$5*F24+'Optativa 2 Datos'!$D$6*H24+'Optativa 2 Datos'!$D$7*J24+'Optativa 2 Datos'!$D$8*L24+'Optativa 2 Datos'!$D$9*N24+'Optativa 2 Datos'!$D$10*P24+'Optativa 2 Datos'!$D$11*R24+'Optativa 2 Datos'!$D$12*T24+'Optativa 2 Datos'!$D$13*V24,2)</f>
        <v>0</v>
      </c>
      <c r="AB24" s="24">
        <f>ROUND('Optativa 2 Datos'!$E$4*D24*E24+'Optativa 2 Datos'!$E$5*F24*G24+'Optativa 2 Datos'!$E$6*H24*I24+'Optativa 2 Datos'!$E$7*J24*K24+'Optativa 2 Datos'!$E$8*L24*M24+'Optativa 2 Datos'!$E$9*N24*O24+'Optativa 2 Datos'!$E$10*P24*Q24+'Optativa 2 Datos'!$E$11*R24*S24+'Optativa 2 Datos'!$E$12*T24*U24+'Optativa 2 Datos'!$E$13*V24*W24,2)</f>
        <v>0</v>
      </c>
      <c r="AC24" s="24">
        <f>ROUND('Optativa 2 Datos'!$E$4*D24+'Optativa 2 Datos'!$E$5*F24+'Optativa 2 Datos'!$E$6*H24+'Optativa 2 Datos'!$E$7*J24+'Optativa 2 Datos'!$E$8*L24+'Optativa 2 Datos'!$E$9*N24+'Optativa 2 Datos'!$E$10*P24+'Optativa 2 Datos'!$E$11*R24+'Optativa 2 Datos'!$E$12*T24+'Optativa 2 Datos'!$E$13*V24,2)</f>
        <v>0</v>
      </c>
      <c r="AD24" s="24">
        <f>ROUND('Optativa 2 Datos'!$F$4*D24*E24+'Optativa 2 Datos'!$F$5*F24*G24+'Optativa 2 Datos'!$F$6*H24*I24+'Optativa 2 Datos'!$F$7*J24*K24+'Optativa 2 Datos'!$F$8*L24*M24+'Optativa 2 Datos'!$F$9*N24*O24+'Optativa 2 Datos'!$F$10*P24*Q24+'Optativa 2 Datos'!$F$11*R24*S24+'Optativa 2 Datos'!$F$12*T24*U24+'Optativa 2 Datos'!$F$13*V24*W24,2)</f>
        <v>0</v>
      </c>
      <c r="AE24" s="24">
        <f>ROUND('Optativa 2 Datos'!$F$4*D24+'Optativa 2 Datos'!$F$5*F24+'Optativa 2 Datos'!$F$6*H24+'Optativa 2 Datos'!$F$7*J24+'Optativa 2 Datos'!$F$8*L24+'Optativa 2 Datos'!$F$9*N24+'Optativa 2 Datos'!$F$10*P24+'Optativa 2 Datos'!$F$11*R24+'Optativa 2 Datos'!$F$12*T24+'Optativa 2 Datos'!$F$13*V24,2)</f>
        <v>0</v>
      </c>
      <c r="AF24" s="24">
        <f>ROUND('Optativa 2 Datos'!$G$4*D24*E24+'Optativa 2 Datos'!$G$5*F24*G24+'Optativa 2 Datos'!$G$6*H24*I24+'Optativa 2 Datos'!$G$7*J24*K24+'Optativa 2 Datos'!$G$8*L24*M24+'Optativa 2 Datos'!$G$9*N24*O24+'Optativa 2 Datos'!$G$10*P24*Q24+'Optativa 2 Datos'!$G$11*R24*S24+'Optativa 2 Datos'!$G$12*T24*U24+'Optativa 2 Datos'!$G$13*V24*W24,2)</f>
        <v>0</v>
      </c>
      <c r="AG24" s="24">
        <f>ROUND('Optativa 2 Datos'!$G$4*D24+'Optativa 2 Datos'!$G$5*F24+'Optativa 2 Datos'!$G$6*H24+'Optativa 2 Datos'!$G$7*J24+'Optativa 2 Datos'!$G$8*L24+'Optativa 2 Datos'!$G$9*N24+'Optativa 2 Datos'!$G$10*P24+'Optativa 2 Datos'!$G$11*R24+'Optativa 2 Datos'!$G$12*T24+'Optativa 2 Datos'!$G$13*V24,2)</f>
        <v>0</v>
      </c>
      <c r="AH24" s="24">
        <f>ROUND('Optativa 2 Datos'!$H$4*D24*E24+'Optativa 2 Datos'!$H$5*F24*G24+'Optativa 2 Datos'!$H$6*H24*I24+'Optativa 2 Datos'!$H$7*J24*K24+'Optativa 2 Datos'!$H$8*L24*M24+'Optativa 2 Datos'!$H$9*N24*O24+'Optativa 2 Datos'!$H$10*P24*Q24+'Optativa 2 Datos'!$H$11*R24*S24+'Optativa 2 Datos'!$H$12*T24*U24+'Optativa 2 Datos'!$H$13*V24*W24,2)</f>
        <v>0</v>
      </c>
      <c r="AI24" s="24">
        <f>ROUND('Optativa 2 Datos'!$H$4*D24+'Optativa 2 Datos'!$H$5*F24+'Optativa 2 Datos'!$H$6*H24+'Optativa 2 Datos'!$H$7*J24+'Optativa 2 Datos'!$H$8*L24+'Optativa 2 Datos'!$H$9*N24+'Optativa 2 Datos'!$H$10*P24+'Optativa 2 Datos'!$H$11*R24+'Optativa 2 Datos'!$H$12*T24+'Optativa 2 Datos'!$H$13*V24,2)</f>
        <v>0</v>
      </c>
      <c r="AJ24" s="24">
        <f>ROUND('Optativa 2 Datos'!$I$4*D24*E24+'Optativa 2 Datos'!$I$5*F24*G24+'Optativa 2 Datos'!$I$6*H24*I24+'Optativa 2 Datos'!$I$7*J24*K24+'Optativa 2 Datos'!$I$8*L24*M24+'Optativa 2 Datos'!$I$9*N24*O24+'Optativa 2 Datos'!$I$10*P24*Q24+'Optativa 2 Datos'!$I$11*R24*S24+'Optativa 2 Datos'!$I$12*T24*U24+'Optativa 2 Datos'!$I$13*V24*W24,2)</f>
        <v>0</v>
      </c>
      <c r="AK24" s="24">
        <f>ROUND('Optativa 2 Datos'!$I$4*D24+'Optativa 2 Datos'!$I$5*F24+'Optativa 2 Datos'!$I$6*H24+'Optativa 2 Datos'!$I$7*J24+'Optativa 2 Datos'!$I$8*L24+'Optativa 2 Datos'!$I$9*N24+'Optativa 2 Datos'!$I$10*P24+'Optativa 2 Datos'!$I$11*R24+'Optativa 2 Datos'!$I$12*T24+'Optativa 2 Datos'!$I$13*V24,2)</f>
        <v>0</v>
      </c>
      <c r="AL24" s="24">
        <f>ROUND('Optativa 2 Datos'!$J$4*D24*E24+'Optativa 2 Datos'!$J$5*F24*G24+'Optativa 2 Datos'!$J$6*H24*I24+'Optativa 2 Datos'!$J$7*J24*K24+'Optativa 2 Datos'!$J$8*L24*M24+'Optativa 2 Datos'!$J$9*N24*O24+'Optativa 2 Datos'!$J$10*P24*Q24+'Optativa 2 Datos'!$J$11*R24*S24+'Optativa 2 Datos'!$J$12*T24*U24+'Optativa 2 Datos'!$J$13*V24*W24,2)</f>
        <v>0</v>
      </c>
      <c r="AM24" s="24">
        <f>ROUND('Optativa 2 Datos'!$J$4*D24+'Optativa 2 Datos'!$J$5*F24+'Optativa 2 Datos'!$J$6*H24+'Optativa 2 Datos'!$J$7*J24+'Optativa 2 Datos'!$J$8*L24+'Optativa 2 Datos'!$J$9*N24+'Optativa 2 Datos'!$J$10*P24+'Optativa 2 Datos'!$J$11*R24+'Optativa 2 Datos'!$J$12*T24+'Optativa 2 Datos'!$J$13*V24,2)</f>
        <v>0</v>
      </c>
      <c r="AN24" s="24">
        <f>ROUND('Optativa 2 Datos'!$K$4*D24*E24+'Optativa 2 Datos'!$K$5*F24*G24+'Optativa 2 Datos'!$K$6*H24*I24+'Optativa 2 Datos'!$K$7*J24*K24+'Optativa 2 Datos'!$K$8*L24*M24+'Optativa 2 Datos'!$K$9*N24*O24+'Optativa 2 Datos'!$K$10*P24*Q24+'Optativa 2 Datos'!$K$11*R24*S24+'Optativa 2 Datos'!$K$12*T24*U24+'Optativa 2 Datos'!$K$13*V24*W24,2)</f>
        <v>0</v>
      </c>
      <c r="AO24" s="24">
        <f>ROUND('Optativa 2 Datos'!$K$4*D24+'Optativa 2 Datos'!$K$5*F24+'Optativa 2 Datos'!$K$6*H24+'Optativa 2 Datos'!$K$7*J24+'Optativa 2 Datos'!$K$8*L24+'Optativa 2 Datos'!$K$9*N24+'Optativa 2 Datos'!$K$10*P24+'Optativa 2 Datos'!$K$11*R24+'Optativa 2 Datos'!$K$12*T24+'Optativa 2 Datos'!$K$13*V24,2)</f>
        <v>0</v>
      </c>
    </row>
    <row r="25" spans="1:41" x14ac:dyDescent="0.25">
      <c r="A25" s="2">
        <v>22</v>
      </c>
      <c r="B25" s="2" t="str">
        <f>IF(ISBLANK(PRINCIPAL!B25)," ",PRINCIPAL!B25)</f>
        <v xml:space="preserve"> </v>
      </c>
      <c r="C25" s="14">
        <f t="shared" si="1"/>
        <v>0</v>
      </c>
      <c r="D25" s="12">
        <f t="shared" si="2"/>
        <v>0</v>
      </c>
      <c r="E25" s="9"/>
      <c r="F25" s="12">
        <f t="shared" si="8"/>
        <v>0</v>
      </c>
      <c r="G25" s="9"/>
      <c r="H25" s="12">
        <f t="shared" si="9"/>
        <v>0</v>
      </c>
      <c r="I25" s="9"/>
      <c r="J25" s="12">
        <f t="shared" si="10"/>
        <v>0</v>
      </c>
      <c r="K25" s="9"/>
      <c r="L25" s="12">
        <f t="shared" si="11"/>
        <v>0</v>
      </c>
      <c r="M25" s="9"/>
      <c r="N25" s="12">
        <f t="shared" si="3"/>
        <v>0</v>
      </c>
      <c r="O25" s="9"/>
      <c r="P25" s="12">
        <f t="shared" si="4"/>
        <v>0</v>
      </c>
      <c r="Q25" s="9"/>
      <c r="R25" s="12">
        <f t="shared" si="5"/>
        <v>0</v>
      </c>
      <c r="S25" s="9"/>
      <c r="T25" s="12">
        <f t="shared" si="6"/>
        <v>0</v>
      </c>
      <c r="U25" s="9"/>
      <c r="V25" s="12">
        <f t="shared" si="7"/>
        <v>0</v>
      </c>
      <c r="W25" s="9"/>
      <c r="Z25" s="24">
        <f>ROUND('Optativa 2 Datos'!$D$4*D25*E25+'Optativa 2 Datos'!$D$5*F25*G25+'Optativa 2 Datos'!$D$6*H25*I25+'Optativa 2 Datos'!$D$7*J25*K25+'Optativa 2 Datos'!$D$8*L25*M25+'Optativa 2 Datos'!$D$9*N25*O25+'Optativa 2 Datos'!$D$10*P25*Q25+'Optativa 2 Datos'!$D$11*R25*S25+'Optativa 2 Datos'!$D$12*T25*U25+'Optativa 2 Datos'!$D$13*V25*W25,2)</f>
        <v>0</v>
      </c>
      <c r="AA25" s="24">
        <f>ROUND('Optativa 2 Datos'!$D$4*D25+'Optativa 2 Datos'!$D$5*F25+'Optativa 2 Datos'!$D$6*H25+'Optativa 2 Datos'!$D$7*J25+'Optativa 2 Datos'!$D$8*L25+'Optativa 2 Datos'!$D$9*N25+'Optativa 2 Datos'!$D$10*P25+'Optativa 2 Datos'!$D$11*R25+'Optativa 2 Datos'!$D$12*T25+'Optativa 2 Datos'!$D$13*V25,2)</f>
        <v>0</v>
      </c>
      <c r="AB25" s="24">
        <f>ROUND('Optativa 2 Datos'!$E$4*D25*E25+'Optativa 2 Datos'!$E$5*F25*G25+'Optativa 2 Datos'!$E$6*H25*I25+'Optativa 2 Datos'!$E$7*J25*K25+'Optativa 2 Datos'!$E$8*L25*M25+'Optativa 2 Datos'!$E$9*N25*O25+'Optativa 2 Datos'!$E$10*P25*Q25+'Optativa 2 Datos'!$E$11*R25*S25+'Optativa 2 Datos'!$E$12*T25*U25+'Optativa 2 Datos'!$E$13*V25*W25,2)</f>
        <v>0</v>
      </c>
      <c r="AC25" s="24">
        <f>ROUND('Optativa 2 Datos'!$E$4*D25+'Optativa 2 Datos'!$E$5*F25+'Optativa 2 Datos'!$E$6*H25+'Optativa 2 Datos'!$E$7*J25+'Optativa 2 Datos'!$E$8*L25+'Optativa 2 Datos'!$E$9*N25+'Optativa 2 Datos'!$E$10*P25+'Optativa 2 Datos'!$E$11*R25+'Optativa 2 Datos'!$E$12*T25+'Optativa 2 Datos'!$E$13*V25,2)</f>
        <v>0</v>
      </c>
      <c r="AD25" s="24">
        <f>ROUND('Optativa 2 Datos'!$F$4*D25*E25+'Optativa 2 Datos'!$F$5*F25*G25+'Optativa 2 Datos'!$F$6*H25*I25+'Optativa 2 Datos'!$F$7*J25*K25+'Optativa 2 Datos'!$F$8*L25*M25+'Optativa 2 Datos'!$F$9*N25*O25+'Optativa 2 Datos'!$F$10*P25*Q25+'Optativa 2 Datos'!$F$11*R25*S25+'Optativa 2 Datos'!$F$12*T25*U25+'Optativa 2 Datos'!$F$13*V25*W25,2)</f>
        <v>0</v>
      </c>
      <c r="AE25" s="24">
        <f>ROUND('Optativa 2 Datos'!$F$4*D25+'Optativa 2 Datos'!$F$5*F25+'Optativa 2 Datos'!$F$6*H25+'Optativa 2 Datos'!$F$7*J25+'Optativa 2 Datos'!$F$8*L25+'Optativa 2 Datos'!$F$9*N25+'Optativa 2 Datos'!$F$10*P25+'Optativa 2 Datos'!$F$11*R25+'Optativa 2 Datos'!$F$12*T25+'Optativa 2 Datos'!$F$13*V25,2)</f>
        <v>0</v>
      </c>
      <c r="AF25" s="24">
        <f>ROUND('Optativa 2 Datos'!$G$4*D25*E25+'Optativa 2 Datos'!$G$5*F25*G25+'Optativa 2 Datos'!$G$6*H25*I25+'Optativa 2 Datos'!$G$7*J25*K25+'Optativa 2 Datos'!$G$8*L25*M25+'Optativa 2 Datos'!$G$9*N25*O25+'Optativa 2 Datos'!$G$10*P25*Q25+'Optativa 2 Datos'!$G$11*R25*S25+'Optativa 2 Datos'!$G$12*T25*U25+'Optativa 2 Datos'!$G$13*V25*W25,2)</f>
        <v>0</v>
      </c>
      <c r="AG25" s="24">
        <f>ROUND('Optativa 2 Datos'!$G$4*D25+'Optativa 2 Datos'!$G$5*F25+'Optativa 2 Datos'!$G$6*H25+'Optativa 2 Datos'!$G$7*J25+'Optativa 2 Datos'!$G$8*L25+'Optativa 2 Datos'!$G$9*N25+'Optativa 2 Datos'!$G$10*P25+'Optativa 2 Datos'!$G$11*R25+'Optativa 2 Datos'!$G$12*T25+'Optativa 2 Datos'!$G$13*V25,2)</f>
        <v>0</v>
      </c>
      <c r="AH25" s="24">
        <f>ROUND('Optativa 2 Datos'!$H$4*D25*E25+'Optativa 2 Datos'!$H$5*F25*G25+'Optativa 2 Datos'!$H$6*H25*I25+'Optativa 2 Datos'!$H$7*J25*K25+'Optativa 2 Datos'!$H$8*L25*M25+'Optativa 2 Datos'!$H$9*N25*O25+'Optativa 2 Datos'!$H$10*P25*Q25+'Optativa 2 Datos'!$H$11*R25*S25+'Optativa 2 Datos'!$H$12*T25*U25+'Optativa 2 Datos'!$H$13*V25*W25,2)</f>
        <v>0</v>
      </c>
      <c r="AI25" s="24">
        <f>ROUND('Optativa 2 Datos'!$H$4*D25+'Optativa 2 Datos'!$H$5*F25+'Optativa 2 Datos'!$H$6*H25+'Optativa 2 Datos'!$H$7*J25+'Optativa 2 Datos'!$H$8*L25+'Optativa 2 Datos'!$H$9*N25+'Optativa 2 Datos'!$H$10*P25+'Optativa 2 Datos'!$H$11*R25+'Optativa 2 Datos'!$H$12*T25+'Optativa 2 Datos'!$H$13*V25,2)</f>
        <v>0</v>
      </c>
      <c r="AJ25" s="24">
        <f>ROUND('Optativa 2 Datos'!$I$4*D25*E25+'Optativa 2 Datos'!$I$5*F25*G25+'Optativa 2 Datos'!$I$6*H25*I25+'Optativa 2 Datos'!$I$7*J25*K25+'Optativa 2 Datos'!$I$8*L25*M25+'Optativa 2 Datos'!$I$9*N25*O25+'Optativa 2 Datos'!$I$10*P25*Q25+'Optativa 2 Datos'!$I$11*R25*S25+'Optativa 2 Datos'!$I$12*T25*U25+'Optativa 2 Datos'!$I$13*V25*W25,2)</f>
        <v>0</v>
      </c>
      <c r="AK25" s="24">
        <f>ROUND('Optativa 2 Datos'!$I$4*D25+'Optativa 2 Datos'!$I$5*F25+'Optativa 2 Datos'!$I$6*H25+'Optativa 2 Datos'!$I$7*J25+'Optativa 2 Datos'!$I$8*L25+'Optativa 2 Datos'!$I$9*N25+'Optativa 2 Datos'!$I$10*P25+'Optativa 2 Datos'!$I$11*R25+'Optativa 2 Datos'!$I$12*T25+'Optativa 2 Datos'!$I$13*V25,2)</f>
        <v>0</v>
      </c>
      <c r="AL25" s="24">
        <f>ROUND('Optativa 2 Datos'!$J$4*D25*E25+'Optativa 2 Datos'!$J$5*F25*G25+'Optativa 2 Datos'!$J$6*H25*I25+'Optativa 2 Datos'!$J$7*J25*K25+'Optativa 2 Datos'!$J$8*L25*M25+'Optativa 2 Datos'!$J$9*N25*O25+'Optativa 2 Datos'!$J$10*P25*Q25+'Optativa 2 Datos'!$J$11*R25*S25+'Optativa 2 Datos'!$J$12*T25*U25+'Optativa 2 Datos'!$J$13*V25*W25,2)</f>
        <v>0</v>
      </c>
      <c r="AM25" s="24">
        <f>ROUND('Optativa 2 Datos'!$J$4*D25+'Optativa 2 Datos'!$J$5*F25+'Optativa 2 Datos'!$J$6*H25+'Optativa 2 Datos'!$J$7*J25+'Optativa 2 Datos'!$J$8*L25+'Optativa 2 Datos'!$J$9*N25+'Optativa 2 Datos'!$J$10*P25+'Optativa 2 Datos'!$J$11*R25+'Optativa 2 Datos'!$J$12*T25+'Optativa 2 Datos'!$J$13*V25,2)</f>
        <v>0</v>
      </c>
      <c r="AN25" s="24">
        <f>ROUND('Optativa 2 Datos'!$K$4*D25*E25+'Optativa 2 Datos'!$K$5*F25*G25+'Optativa 2 Datos'!$K$6*H25*I25+'Optativa 2 Datos'!$K$7*J25*K25+'Optativa 2 Datos'!$K$8*L25*M25+'Optativa 2 Datos'!$K$9*N25*O25+'Optativa 2 Datos'!$K$10*P25*Q25+'Optativa 2 Datos'!$K$11*R25*S25+'Optativa 2 Datos'!$K$12*T25*U25+'Optativa 2 Datos'!$K$13*V25*W25,2)</f>
        <v>0</v>
      </c>
      <c r="AO25" s="24">
        <f>ROUND('Optativa 2 Datos'!$K$4*D25+'Optativa 2 Datos'!$K$5*F25+'Optativa 2 Datos'!$K$6*H25+'Optativa 2 Datos'!$K$7*J25+'Optativa 2 Datos'!$K$8*L25+'Optativa 2 Datos'!$K$9*N25+'Optativa 2 Datos'!$K$10*P25+'Optativa 2 Datos'!$K$11*R25+'Optativa 2 Datos'!$K$12*T25+'Optativa 2 Datos'!$K$13*V25,2)</f>
        <v>0</v>
      </c>
    </row>
    <row r="26" spans="1:41" x14ac:dyDescent="0.25">
      <c r="A26" s="2">
        <v>23</v>
      </c>
      <c r="B26" s="1" t="str">
        <f>IF(ISBLANK(PRINCIPAL!B26)," ",PRINCIPAL!B26)</f>
        <v xml:space="preserve"> </v>
      </c>
      <c r="C26" s="14">
        <f t="shared" si="1"/>
        <v>0</v>
      </c>
      <c r="D26" s="12">
        <f t="shared" si="2"/>
        <v>0</v>
      </c>
      <c r="E26" s="10"/>
      <c r="F26" s="12">
        <f t="shared" si="8"/>
        <v>0</v>
      </c>
      <c r="G26" s="10"/>
      <c r="H26" s="12">
        <f t="shared" si="9"/>
        <v>0</v>
      </c>
      <c r="I26" s="10"/>
      <c r="J26" s="12">
        <f t="shared" si="10"/>
        <v>0</v>
      </c>
      <c r="K26" s="10"/>
      <c r="L26" s="12">
        <f t="shared" si="11"/>
        <v>0</v>
      </c>
      <c r="M26" s="10"/>
      <c r="N26" s="12">
        <f t="shared" si="3"/>
        <v>0</v>
      </c>
      <c r="O26" s="10"/>
      <c r="P26" s="12">
        <f t="shared" si="4"/>
        <v>0</v>
      </c>
      <c r="Q26" s="10"/>
      <c r="R26" s="12">
        <f t="shared" si="5"/>
        <v>0</v>
      </c>
      <c r="S26" s="10"/>
      <c r="T26" s="12">
        <f t="shared" si="6"/>
        <v>0</v>
      </c>
      <c r="U26" s="10"/>
      <c r="V26" s="12">
        <f t="shared" si="7"/>
        <v>0</v>
      </c>
      <c r="W26" s="10"/>
      <c r="Z26" s="24">
        <f>ROUND('Optativa 2 Datos'!$D$4*D26*E26+'Optativa 2 Datos'!$D$5*F26*G26+'Optativa 2 Datos'!$D$6*H26*I26+'Optativa 2 Datos'!$D$7*J26*K26+'Optativa 2 Datos'!$D$8*L26*M26+'Optativa 2 Datos'!$D$9*N26*O26+'Optativa 2 Datos'!$D$10*P26*Q26+'Optativa 2 Datos'!$D$11*R26*S26+'Optativa 2 Datos'!$D$12*T26*U26+'Optativa 2 Datos'!$D$13*V26*W26,2)</f>
        <v>0</v>
      </c>
      <c r="AA26" s="24">
        <f>ROUND('Optativa 2 Datos'!$D$4*D26+'Optativa 2 Datos'!$D$5*F26+'Optativa 2 Datos'!$D$6*H26+'Optativa 2 Datos'!$D$7*J26+'Optativa 2 Datos'!$D$8*L26+'Optativa 2 Datos'!$D$9*N26+'Optativa 2 Datos'!$D$10*P26+'Optativa 2 Datos'!$D$11*R26+'Optativa 2 Datos'!$D$12*T26+'Optativa 2 Datos'!$D$13*V26,2)</f>
        <v>0</v>
      </c>
      <c r="AB26" s="24">
        <f>ROUND('Optativa 2 Datos'!$E$4*D26*E26+'Optativa 2 Datos'!$E$5*F26*G26+'Optativa 2 Datos'!$E$6*H26*I26+'Optativa 2 Datos'!$E$7*J26*K26+'Optativa 2 Datos'!$E$8*L26*M26+'Optativa 2 Datos'!$E$9*N26*O26+'Optativa 2 Datos'!$E$10*P26*Q26+'Optativa 2 Datos'!$E$11*R26*S26+'Optativa 2 Datos'!$E$12*T26*U26+'Optativa 2 Datos'!$E$13*V26*W26,2)</f>
        <v>0</v>
      </c>
      <c r="AC26" s="24">
        <f>ROUND('Optativa 2 Datos'!$E$4*D26+'Optativa 2 Datos'!$E$5*F26+'Optativa 2 Datos'!$E$6*H26+'Optativa 2 Datos'!$E$7*J26+'Optativa 2 Datos'!$E$8*L26+'Optativa 2 Datos'!$E$9*N26+'Optativa 2 Datos'!$E$10*P26+'Optativa 2 Datos'!$E$11*R26+'Optativa 2 Datos'!$E$12*T26+'Optativa 2 Datos'!$E$13*V26,2)</f>
        <v>0</v>
      </c>
      <c r="AD26" s="24">
        <f>ROUND('Optativa 2 Datos'!$F$4*D26*E26+'Optativa 2 Datos'!$F$5*F26*G26+'Optativa 2 Datos'!$F$6*H26*I26+'Optativa 2 Datos'!$F$7*J26*K26+'Optativa 2 Datos'!$F$8*L26*M26+'Optativa 2 Datos'!$F$9*N26*O26+'Optativa 2 Datos'!$F$10*P26*Q26+'Optativa 2 Datos'!$F$11*R26*S26+'Optativa 2 Datos'!$F$12*T26*U26+'Optativa 2 Datos'!$F$13*V26*W26,2)</f>
        <v>0</v>
      </c>
      <c r="AE26" s="24">
        <f>ROUND('Optativa 2 Datos'!$F$4*D26+'Optativa 2 Datos'!$F$5*F26+'Optativa 2 Datos'!$F$6*H26+'Optativa 2 Datos'!$F$7*J26+'Optativa 2 Datos'!$F$8*L26+'Optativa 2 Datos'!$F$9*N26+'Optativa 2 Datos'!$F$10*P26+'Optativa 2 Datos'!$F$11*R26+'Optativa 2 Datos'!$F$12*T26+'Optativa 2 Datos'!$F$13*V26,2)</f>
        <v>0</v>
      </c>
      <c r="AF26" s="24">
        <f>ROUND('Optativa 2 Datos'!$G$4*D26*E26+'Optativa 2 Datos'!$G$5*F26*G26+'Optativa 2 Datos'!$G$6*H26*I26+'Optativa 2 Datos'!$G$7*J26*K26+'Optativa 2 Datos'!$G$8*L26*M26+'Optativa 2 Datos'!$G$9*N26*O26+'Optativa 2 Datos'!$G$10*P26*Q26+'Optativa 2 Datos'!$G$11*R26*S26+'Optativa 2 Datos'!$G$12*T26*U26+'Optativa 2 Datos'!$G$13*V26*W26,2)</f>
        <v>0</v>
      </c>
      <c r="AG26" s="24">
        <f>ROUND('Optativa 2 Datos'!$G$4*D26+'Optativa 2 Datos'!$G$5*F26+'Optativa 2 Datos'!$G$6*H26+'Optativa 2 Datos'!$G$7*J26+'Optativa 2 Datos'!$G$8*L26+'Optativa 2 Datos'!$G$9*N26+'Optativa 2 Datos'!$G$10*P26+'Optativa 2 Datos'!$G$11*R26+'Optativa 2 Datos'!$G$12*T26+'Optativa 2 Datos'!$G$13*V26,2)</f>
        <v>0</v>
      </c>
      <c r="AH26" s="24">
        <f>ROUND('Optativa 2 Datos'!$H$4*D26*E26+'Optativa 2 Datos'!$H$5*F26*G26+'Optativa 2 Datos'!$H$6*H26*I26+'Optativa 2 Datos'!$H$7*J26*K26+'Optativa 2 Datos'!$H$8*L26*M26+'Optativa 2 Datos'!$H$9*N26*O26+'Optativa 2 Datos'!$H$10*P26*Q26+'Optativa 2 Datos'!$H$11*R26*S26+'Optativa 2 Datos'!$H$12*T26*U26+'Optativa 2 Datos'!$H$13*V26*W26,2)</f>
        <v>0</v>
      </c>
      <c r="AI26" s="24">
        <f>ROUND('Optativa 2 Datos'!$H$4*D26+'Optativa 2 Datos'!$H$5*F26+'Optativa 2 Datos'!$H$6*H26+'Optativa 2 Datos'!$H$7*J26+'Optativa 2 Datos'!$H$8*L26+'Optativa 2 Datos'!$H$9*N26+'Optativa 2 Datos'!$H$10*P26+'Optativa 2 Datos'!$H$11*R26+'Optativa 2 Datos'!$H$12*T26+'Optativa 2 Datos'!$H$13*V26,2)</f>
        <v>0</v>
      </c>
      <c r="AJ26" s="24">
        <f>ROUND('Optativa 2 Datos'!$I$4*D26*E26+'Optativa 2 Datos'!$I$5*F26*G26+'Optativa 2 Datos'!$I$6*H26*I26+'Optativa 2 Datos'!$I$7*J26*K26+'Optativa 2 Datos'!$I$8*L26*M26+'Optativa 2 Datos'!$I$9*N26*O26+'Optativa 2 Datos'!$I$10*P26*Q26+'Optativa 2 Datos'!$I$11*R26*S26+'Optativa 2 Datos'!$I$12*T26*U26+'Optativa 2 Datos'!$I$13*V26*W26,2)</f>
        <v>0</v>
      </c>
      <c r="AK26" s="24">
        <f>ROUND('Optativa 2 Datos'!$I$4*D26+'Optativa 2 Datos'!$I$5*F26+'Optativa 2 Datos'!$I$6*H26+'Optativa 2 Datos'!$I$7*J26+'Optativa 2 Datos'!$I$8*L26+'Optativa 2 Datos'!$I$9*N26+'Optativa 2 Datos'!$I$10*P26+'Optativa 2 Datos'!$I$11*R26+'Optativa 2 Datos'!$I$12*T26+'Optativa 2 Datos'!$I$13*V26,2)</f>
        <v>0</v>
      </c>
      <c r="AL26" s="24">
        <f>ROUND('Optativa 2 Datos'!$J$4*D26*E26+'Optativa 2 Datos'!$J$5*F26*G26+'Optativa 2 Datos'!$J$6*H26*I26+'Optativa 2 Datos'!$J$7*J26*K26+'Optativa 2 Datos'!$J$8*L26*M26+'Optativa 2 Datos'!$J$9*N26*O26+'Optativa 2 Datos'!$J$10*P26*Q26+'Optativa 2 Datos'!$J$11*R26*S26+'Optativa 2 Datos'!$J$12*T26*U26+'Optativa 2 Datos'!$J$13*V26*W26,2)</f>
        <v>0</v>
      </c>
      <c r="AM26" s="24">
        <f>ROUND('Optativa 2 Datos'!$J$4*D26+'Optativa 2 Datos'!$J$5*F26+'Optativa 2 Datos'!$J$6*H26+'Optativa 2 Datos'!$J$7*J26+'Optativa 2 Datos'!$J$8*L26+'Optativa 2 Datos'!$J$9*N26+'Optativa 2 Datos'!$J$10*P26+'Optativa 2 Datos'!$J$11*R26+'Optativa 2 Datos'!$J$12*T26+'Optativa 2 Datos'!$J$13*V26,2)</f>
        <v>0</v>
      </c>
      <c r="AN26" s="24">
        <f>ROUND('Optativa 2 Datos'!$K$4*D26*E26+'Optativa 2 Datos'!$K$5*F26*G26+'Optativa 2 Datos'!$K$6*H26*I26+'Optativa 2 Datos'!$K$7*J26*K26+'Optativa 2 Datos'!$K$8*L26*M26+'Optativa 2 Datos'!$K$9*N26*O26+'Optativa 2 Datos'!$K$10*P26*Q26+'Optativa 2 Datos'!$K$11*R26*S26+'Optativa 2 Datos'!$K$12*T26*U26+'Optativa 2 Datos'!$K$13*V26*W26,2)</f>
        <v>0</v>
      </c>
      <c r="AO26" s="24">
        <f>ROUND('Optativa 2 Datos'!$K$4*D26+'Optativa 2 Datos'!$K$5*F26+'Optativa 2 Datos'!$K$6*H26+'Optativa 2 Datos'!$K$7*J26+'Optativa 2 Datos'!$K$8*L26+'Optativa 2 Datos'!$K$9*N26+'Optativa 2 Datos'!$K$10*P26+'Optativa 2 Datos'!$K$11*R26+'Optativa 2 Datos'!$K$12*T26+'Optativa 2 Datos'!$K$13*V26,2)</f>
        <v>0</v>
      </c>
    </row>
    <row r="27" spans="1:41" x14ac:dyDescent="0.25">
      <c r="A27" s="2">
        <v>24</v>
      </c>
      <c r="B27" s="2" t="str">
        <f>IF(ISBLANK(PRINCIPAL!B27)," ",PRINCIPAL!B27)</f>
        <v xml:space="preserve"> </v>
      </c>
      <c r="C27" s="14">
        <f t="shared" si="1"/>
        <v>0</v>
      </c>
      <c r="D27" s="12">
        <f t="shared" si="2"/>
        <v>0</v>
      </c>
      <c r="E27" s="9"/>
      <c r="F27" s="12">
        <f t="shared" si="8"/>
        <v>0</v>
      </c>
      <c r="G27" s="9"/>
      <c r="H27" s="12">
        <f t="shared" si="9"/>
        <v>0</v>
      </c>
      <c r="I27" s="9"/>
      <c r="J27" s="12">
        <f t="shared" si="10"/>
        <v>0</v>
      </c>
      <c r="K27" s="9"/>
      <c r="L27" s="12">
        <f t="shared" si="11"/>
        <v>0</v>
      </c>
      <c r="M27" s="9"/>
      <c r="N27" s="12">
        <f t="shared" si="3"/>
        <v>0</v>
      </c>
      <c r="O27" s="9"/>
      <c r="P27" s="12">
        <f t="shared" si="4"/>
        <v>0</v>
      </c>
      <c r="Q27" s="9"/>
      <c r="R27" s="12">
        <f t="shared" si="5"/>
        <v>0</v>
      </c>
      <c r="S27" s="9"/>
      <c r="T27" s="12">
        <f t="shared" si="6"/>
        <v>0</v>
      </c>
      <c r="U27" s="9"/>
      <c r="V27" s="12">
        <f t="shared" si="7"/>
        <v>0</v>
      </c>
      <c r="W27" s="9"/>
      <c r="Z27" s="24">
        <f>ROUND('Optativa 2 Datos'!$D$4*D27*E27+'Optativa 2 Datos'!$D$5*F27*G27+'Optativa 2 Datos'!$D$6*H27*I27+'Optativa 2 Datos'!$D$7*J27*K27+'Optativa 2 Datos'!$D$8*L27*M27+'Optativa 2 Datos'!$D$9*N27*O27+'Optativa 2 Datos'!$D$10*P27*Q27+'Optativa 2 Datos'!$D$11*R27*S27+'Optativa 2 Datos'!$D$12*T27*U27+'Optativa 2 Datos'!$D$13*V27*W27,2)</f>
        <v>0</v>
      </c>
      <c r="AA27" s="24">
        <f>ROUND('Optativa 2 Datos'!$D$4*D27+'Optativa 2 Datos'!$D$5*F27+'Optativa 2 Datos'!$D$6*H27+'Optativa 2 Datos'!$D$7*J27+'Optativa 2 Datos'!$D$8*L27+'Optativa 2 Datos'!$D$9*N27+'Optativa 2 Datos'!$D$10*P27+'Optativa 2 Datos'!$D$11*R27+'Optativa 2 Datos'!$D$12*T27+'Optativa 2 Datos'!$D$13*V27,2)</f>
        <v>0</v>
      </c>
      <c r="AB27" s="24">
        <f>ROUND('Optativa 2 Datos'!$E$4*D27*E27+'Optativa 2 Datos'!$E$5*F27*G27+'Optativa 2 Datos'!$E$6*H27*I27+'Optativa 2 Datos'!$E$7*J27*K27+'Optativa 2 Datos'!$E$8*L27*M27+'Optativa 2 Datos'!$E$9*N27*O27+'Optativa 2 Datos'!$E$10*P27*Q27+'Optativa 2 Datos'!$E$11*R27*S27+'Optativa 2 Datos'!$E$12*T27*U27+'Optativa 2 Datos'!$E$13*V27*W27,2)</f>
        <v>0</v>
      </c>
      <c r="AC27" s="24">
        <f>ROUND('Optativa 2 Datos'!$E$4*D27+'Optativa 2 Datos'!$E$5*F27+'Optativa 2 Datos'!$E$6*H27+'Optativa 2 Datos'!$E$7*J27+'Optativa 2 Datos'!$E$8*L27+'Optativa 2 Datos'!$E$9*N27+'Optativa 2 Datos'!$E$10*P27+'Optativa 2 Datos'!$E$11*R27+'Optativa 2 Datos'!$E$12*T27+'Optativa 2 Datos'!$E$13*V27,2)</f>
        <v>0</v>
      </c>
      <c r="AD27" s="24">
        <f>ROUND('Optativa 2 Datos'!$F$4*D27*E27+'Optativa 2 Datos'!$F$5*F27*G27+'Optativa 2 Datos'!$F$6*H27*I27+'Optativa 2 Datos'!$F$7*J27*K27+'Optativa 2 Datos'!$F$8*L27*M27+'Optativa 2 Datos'!$F$9*N27*O27+'Optativa 2 Datos'!$F$10*P27*Q27+'Optativa 2 Datos'!$F$11*R27*S27+'Optativa 2 Datos'!$F$12*T27*U27+'Optativa 2 Datos'!$F$13*V27*W27,2)</f>
        <v>0</v>
      </c>
      <c r="AE27" s="24">
        <f>ROUND('Optativa 2 Datos'!$F$4*D27+'Optativa 2 Datos'!$F$5*F27+'Optativa 2 Datos'!$F$6*H27+'Optativa 2 Datos'!$F$7*J27+'Optativa 2 Datos'!$F$8*L27+'Optativa 2 Datos'!$F$9*N27+'Optativa 2 Datos'!$F$10*P27+'Optativa 2 Datos'!$F$11*R27+'Optativa 2 Datos'!$F$12*T27+'Optativa 2 Datos'!$F$13*V27,2)</f>
        <v>0</v>
      </c>
      <c r="AF27" s="24">
        <f>ROUND('Optativa 2 Datos'!$G$4*D27*E27+'Optativa 2 Datos'!$G$5*F27*G27+'Optativa 2 Datos'!$G$6*H27*I27+'Optativa 2 Datos'!$G$7*J27*K27+'Optativa 2 Datos'!$G$8*L27*M27+'Optativa 2 Datos'!$G$9*N27*O27+'Optativa 2 Datos'!$G$10*P27*Q27+'Optativa 2 Datos'!$G$11*R27*S27+'Optativa 2 Datos'!$G$12*T27*U27+'Optativa 2 Datos'!$G$13*V27*W27,2)</f>
        <v>0</v>
      </c>
      <c r="AG27" s="24">
        <f>ROUND('Optativa 2 Datos'!$G$4*D27+'Optativa 2 Datos'!$G$5*F27+'Optativa 2 Datos'!$G$6*H27+'Optativa 2 Datos'!$G$7*J27+'Optativa 2 Datos'!$G$8*L27+'Optativa 2 Datos'!$G$9*N27+'Optativa 2 Datos'!$G$10*P27+'Optativa 2 Datos'!$G$11*R27+'Optativa 2 Datos'!$G$12*T27+'Optativa 2 Datos'!$G$13*V27,2)</f>
        <v>0</v>
      </c>
      <c r="AH27" s="24">
        <f>ROUND('Optativa 2 Datos'!$H$4*D27*E27+'Optativa 2 Datos'!$H$5*F27*G27+'Optativa 2 Datos'!$H$6*H27*I27+'Optativa 2 Datos'!$H$7*J27*K27+'Optativa 2 Datos'!$H$8*L27*M27+'Optativa 2 Datos'!$H$9*N27*O27+'Optativa 2 Datos'!$H$10*P27*Q27+'Optativa 2 Datos'!$H$11*R27*S27+'Optativa 2 Datos'!$H$12*T27*U27+'Optativa 2 Datos'!$H$13*V27*W27,2)</f>
        <v>0</v>
      </c>
      <c r="AI27" s="24">
        <f>ROUND('Optativa 2 Datos'!$H$4*D27+'Optativa 2 Datos'!$H$5*F27+'Optativa 2 Datos'!$H$6*H27+'Optativa 2 Datos'!$H$7*J27+'Optativa 2 Datos'!$H$8*L27+'Optativa 2 Datos'!$H$9*N27+'Optativa 2 Datos'!$H$10*P27+'Optativa 2 Datos'!$H$11*R27+'Optativa 2 Datos'!$H$12*T27+'Optativa 2 Datos'!$H$13*V27,2)</f>
        <v>0</v>
      </c>
      <c r="AJ27" s="24">
        <f>ROUND('Optativa 2 Datos'!$I$4*D27*E27+'Optativa 2 Datos'!$I$5*F27*G27+'Optativa 2 Datos'!$I$6*H27*I27+'Optativa 2 Datos'!$I$7*J27*K27+'Optativa 2 Datos'!$I$8*L27*M27+'Optativa 2 Datos'!$I$9*N27*O27+'Optativa 2 Datos'!$I$10*P27*Q27+'Optativa 2 Datos'!$I$11*R27*S27+'Optativa 2 Datos'!$I$12*T27*U27+'Optativa 2 Datos'!$I$13*V27*W27,2)</f>
        <v>0</v>
      </c>
      <c r="AK27" s="24">
        <f>ROUND('Optativa 2 Datos'!$I$4*D27+'Optativa 2 Datos'!$I$5*F27+'Optativa 2 Datos'!$I$6*H27+'Optativa 2 Datos'!$I$7*J27+'Optativa 2 Datos'!$I$8*L27+'Optativa 2 Datos'!$I$9*N27+'Optativa 2 Datos'!$I$10*P27+'Optativa 2 Datos'!$I$11*R27+'Optativa 2 Datos'!$I$12*T27+'Optativa 2 Datos'!$I$13*V27,2)</f>
        <v>0</v>
      </c>
      <c r="AL27" s="24">
        <f>ROUND('Optativa 2 Datos'!$J$4*D27*E27+'Optativa 2 Datos'!$J$5*F27*G27+'Optativa 2 Datos'!$J$6*H27*I27+'Optativa 2 Datos'!$J$7*J27*K27+'Optativa 2 Datos'!$J$8*L27*M27+'Optativa 2 Datos'!$J$9*N27*O27+'Optativa 2 Datos'!$J$10*P27*Q27+'Optativa 2 Datos'!$J$11*R27*S27+'Optativa 2 Datos'!$J$12*T27*U27+'Optativa 2 Datos'!$J$13*V27*W27,2)</f>
        <v>0</v>
      </c>
      <c r="AM27" s="24">
        <f>ROUND('Optativa 2 Datos'!$J$4*D27+'Optativa 2 Datos'!$J$5*F27+'Optativa 2 Datos'!$J$6*H27+'Optativa 2 Datos'!$J$7*J27+'Optativa 2 Datos'!$J$8*L27+'Optativa 2 Datos'!$J$9*N27+'Optativa 2 Datos'!$J$10*P27+'Optativa 2 Datos'!$J$11*R27+'Optativa 2 Datos'!$J$12*T27+'Optativa 2 Datos'!$J$13*V27,2)</f>
        <v>0</v>
      </c>
      <c r="AN27" s="24">
        <f>ROUND('Optativa 2 Datos'!$K$4*D27*E27+'Optativa 2 Datos'!$K$5*F27*G27+'Optativa 2 Datos'!$K$6*H27*I27+'Optativa 2 Datos'!$K$7*J27*K27+'Optativa 2 Datos'!$K$8*L27*M27+'Optativa 2 Datos'!$K$9*N27*O27+'Optativa 2 Datos'!$K$10*P27*Q27+'Optativa 2 Datos'!$K$11*R27*S27+'Optativa 2 Datos'!$K$12*T27*U27+'Optativa 2 Datos'!$K$13*V27*W27,2)</f>
        <v>0</v>
      </c>
      <c r="AO27" s="24">
        <f>ROUND('Optativa 2 Datos'!$K$4*D27+'Optativa 2 Datos'!$K$5*F27+'Optativa 2 Datos'!$K$6*H27+'Optativa 2 Datos'!$K$7*J27+'Optativa 2 Datos'!$K$8*L27+'Optativa 2 Datos'!$K$9*N27+'Optativa 2 Datos'!$K$10*P27+'Optativa 2 Datos'!$K$11*R27+'Optativa 2 Datos'!$K$12*T27+'Optativa 2 Datos'!$K$13*V27,2)</f>
        <v>0</v>
      </c>
    </row>
    <row r="28" spans="1:41" x14ac:dyDescent="0.25">
      <c r="A28" s="2">
        <v>25</v>
      </c>
      <c r="B28" s="1" t="str">
        <f>IF(ISBLANK(PRINCIPAL!B28)," ",PRINCIPAL!B28)</f>
        <v xml:space="preserve"> </v>
      </c>
      <c r="C28" s="14">
        <f t="shared" si="1"/>
        <v>0</v>
      </c>
      <c r="D28" s="12">
        <f t="shared" si="2"/>
        <v>0</v>
      </c>
      <c r="E28" s="10"/>
      <c r="F28" s="12">
        <f t="shared" si="8"/>
        <v>0</v>
      </c>
      <c r="G28" s="10"/>
      <c r="H28" s="12">
        <f t="shared" si="9"/>
        <v>0</v>
      </c>
      <c r="I28" s="10"/>
      <c r="J28" s="12">
        <f t="shared" si="10"/>
        <v>0</v>
      </c>
      <c r="K28" s="10"/>
      <c r="L28" s="12">
        <f t="shared" si="11"/>
        <v>0</v>
      </c>
      <c r="M28" s="10"/>
      <c r="N28" s="12">
        <f t="shared" si="3"/>
        <v>0</v>
      </c>
      <c r="O28" s="10"/>
      <c r="P28" s="12">
        <f t="shared" si="4"/>
        <v>0</v>
      </c>
      <c r="Q28" s="10"/>
      <c r="R28" s="12">
        <f t="shared" si="5"/>
        <v>0</v>
      </c>
      <c r="S28" s="10"/>
      <c r="T28" s="12">
        <f t="shared" si="6"/>
        <v>0</v>
      </c>
      <c r="U28" s="10"/>
      <c r="V28" s="12">
        <f t="shared" si="7"/>
        <v>0</v>
      </c>
      <c r="W28" s="10"/>
      <c r="Z28" s="24">
        <f>ROUND('Optativa 2 Datos'!$D$4*D28*E28+'Optativa 2 Datos'!$D$5*F28*G28+'Optativa 2 Datos'!$D$6*H28*I28+'Optativa 2 Datos'!$D$7*J28*K28+'Optativa 2 Datos'!$D$8*L28*M28+'Optativa 2 Datos'!$D$9*N28*O28+'Optativa 2 Datos'!$D$10*P28*Q28+'Optativa 2 Datos'!$D$11*R28*S28+'Optativa 2 Datos'!$D$12*T28*U28+'Optativa 2 Datos'!$D$13*V28*W28,2)</f>
        <v>0</v>
      </c>
      <c r="AA28" s="24">
        <f>ROUND('Optativa 2 Datos'!$D$4*D28+'Optativa 2 Datos'!$D$5*F28+'Optativa 2 Datos'!$D$6*H28+'Optativa 2 Datos'!$D$7*J28+'Optativa 2 Datos'!$D$8*L28+'Optativa 2 Datos'!$D$9*N28+'Optativa 2 Datos'!$D$10*P28+'Optativa 2 Datos'!$D$11*R28+'Optativa 2 Datos'!$D$12*T28+'Optativa 2 Datos'!$D$13*V28,2)</f>
        <v>0</v>
      </c>
      <c r="AB28" s="24">
        <f>ROUND('Optativa 2 Datos'!$E$4*D28*E28+'Optativa 2 Datos'!$E$5*F28*G28+'Optativa 2 Datos'!$E$6*H28*I28+'Optativa 2 Datos'!$E$7*J28*K28+'Optativa 2 Datos'!$E$8*L28*M28+'Optativa 2 Datos'!$E$9*N28*O28+'Optativa 2 Datos'!$E$10*P28*Q28+'Optativa 2 Datos'!$E$11*R28*S28+'Optativa 2 Datos'!$E$12*T28*U28+'Optativa 2 Datos'!$E$13*V28*W28,2)</f>
        <v>0</v>
      </c>
      <c r="AC28" s="24">
        <f>ROUND('Optativa 2 Datos'!$E$4*D28+'Optativa 2 Datos'!$E$5*F28+'Optativa 2 Datos'!$E$6*H28+'Optativa 2 Datos'!$E$7*J28+'Optativa 2 Datos'!$E$8*L28+'Optativa 2 Datos'!$E$9*N28+'Optativa 2 Datos'!$E$10*P28+'Optativa 2 Datos'!$E$11*R28+'Optativa 2 Datos'!$E$12*T28+'Optativa 2 Datos'!$E$13*V28,2)</f>
        <v>0</v>
      </c>
      <c r="AD28" s="24">
        <f>ROUND('Optativa 2 Datos'!$F$4*D28*E28+'Optativa 2 Datos'!$F$5*F28*G28+'Optativa 2 Datos'!$F$6*H28*I28+'Optativa 2 Datos'!$F$7*J28*K28+'Optativa 2 Datos'!$F$8*L28*M28+'Optativa 2 Datos'!$F$9*N28*O28+'Optativa 2 Datos'!$F$10*P28*Q28+'Optativa 2 Datos'!$F$11*R28*S28+'Optativa 2 Datos'!$F$12*T28*U28+'Optativa 2 Datos'!$F$13*V28*W28,2)</f>
        <v>0</v>
      </c>
      <c r="AE28" s="24">
        <f>ROUND('Optativa 2 Datos'!$F$4*D28+'Optativa 2 Datos'!$F$5*F28+'Optativa 2 Datos'!$F$6*H28+'Optativa 2 Datos'!$F$7*J28+'Optativa 2 Datos'!$F$8*L28+'Optativa 2 Datos'!$F$9*N28+'Optativa 2 Datos'!$F$10*P28+'Optativa 2 Datos'!$F$11*R28+'Optativa 2 Datos'!$F$12*T28+'Optativa 2 Datos'!$F$13*V28,2)</f>
        <v>0</v>
      </c>
      <c r="AF28" s="24">
        <f>ROUND('Optativa 2 Datos'!$G$4*D28*E28+'Optativa 2 Datos'!$G$5*F28*G28+'Optativa 2 Datos'!$G$6*H28*I28+'Optativa 2 Datos'!$G$7*J28*K28+'Optativa 2 Datos'!$G$8*L28*M28+'Optativa 2 Datos'!$G$9*N28*O28+'Optativa 2 Datos'!$G$10*P28*Q28+'Optativa 2 Datos'!$G$11*R28*S28+'Optativa 2 Datos'!$G$12*T28*U28+'Optativa 2 Datos'!$G$13*V28*W28,2)</f>
        <v>0</v>
      </c>
      <c r="AG28" s="24">
        <f>ROUND('Optativa 2 Datos'!$G$4*D28+'Optativa 2 Datos'!$G$5*F28+'Optativa 2 Datos'!$G$6*H28+'Optativa 2 Datos'!$G$7*J28+'Optativa 2 Datos'!$G$8*L28+'Optativa 2 Datos'!$G$9*N28+'Optativa 2 Datos'!$G$10*P28+'Optativa 2 Datos'!$G$11*R28+'Optativa 2 Datos'!$G$12*T28+'Optativa 2 Datos'!$G$13*V28,2)</f>
        <v>0</v>
      </c>
      <c r="AH28" s="24">
        <f>ROUND('Optativa 2 Datos'!$H$4*D28*E28+'Optativa 2 Datos'!$H$5*F28*G28+'Optativa 2 Datos'!$H$6*H28*I28+'Optativa 2 Datos'!$H$7*J28*K28+'Optativa 2 Datos'!$H$8*L28*M28+'Optativa 2 Datos'!$H$9*N28*O28+'Optativa 2 Datos'!$H$10*P28*Q28+'Optativa 2 Datos'!$H$11*R28*S28+'Optativa 2 Datos'!$H$12*T28*U28+'Optativa 2 Datos'!$H$13*V28*W28,2)</f>
        <v>0</v>
      </c>
      <c r="AI28" s="24">
        <f>ROUND('Optativa 2 Datos'!$H$4*D28+'Optativa 2 Datos'!$H$5*F28+'Optativa 2 Datos'!$H$6*H28+'Optativa 2 Datos'!$H$7*J28+'Optativa 2 Datos'!$H$8*L28+'Optativa 2 Datos'!$H$9*N28+'Optativa 2 Datos'!$H$10*P28+'Optativa 2 Datos'!$H$11*R28+'Optativa 2 Datos'!$H$12*T28+'Optativa 2 Datos'!$H$13*V28,2)</f>
        <v>0</v>
      </c>
      <c r="AJ28" s="24">
        <f>ROUND('Optativa 2 Datos'!$I$4*D28*E28+'Optativa 2 Datos'!$I$5*F28*G28+'Optativa 2 Datos'!$I$6*H28*I28+'Optativa 2 Datos'!$I$7*J28*K28+'Optativa 2 Datos'!$I$8*L28*M28+'Optativa 2 Datos'!$I$9*N28*O28+'Optativa 2 Datos'!$I$10*P28*Q28+'Optativa 2 Datos'!$I$11*R28*S28+'Optativa 2 Datos'!$I$12*T28*U28+'Optativa 2 Datos'!$I$13*V28*W28,2)</f>
        <v>0</v>
      </c>
      <c r="AK28" s="24">
        <f>ROUND('Optativa 2 Datos'!$I$4*D28+'Optativa 2 Datos'!$I$5*F28+'Optativa 2 Datos'!$I$6*H28+'Optativa 2 Datos'!$I$7*J28+'Optativa 2 Datos'!$I$8*L28+'Optativa 2 Datos'!$I$9*N28+'Optativa 2 Datos'!$I$10*P28+'Optativa 2 Datos'!$I$11*R28+'Optativa 2 Datos'!$I$12*T28+'Optativa 2 Datos'!$I$13*V28,2)</f>
        <v>0</v>
      </c>
      <c r="AL28" s="24">
        <f>ROUND('Optativa 2 Datos'!$J$4*D28*E28+'Optativa 2 Datos'!$J$5*F28*G28+'Optativa 2 Datos'!$J$6*H28*I28+'Optativa 2 Datos'!$J$7*J28*K28+'Optativa 2 Datos'!$J$8*L28*M28+'Optativa 2 Datos'!$J$9*N28*O28+'Optativa 2 Datos'!$J$10*P28*Q28+'Optativa 2 Datos'!$J$11*R28*S28+'Optativa 2 Datos'!$J$12*T28*U28+'Optativa 2 Datos'!$J$13*V28*W28,2)</f>
        <v>0</v>
      </c>
      <c r="AM28" s="24">
        <f>ROUND('Optativa 2 Datos'!$J$4*D28+'Optativa 2 Datos'!$J$5*F28+'Optativa 2 Datos'!$J$6*H28+'Optativa 2 Datos'!$J$7*J28+'Optativa 2 Datos'!$J$8*L28+'Optativa 2 Datos'!$J$9*N28+'Optativa 2 Datos'!$J$10*P28+'Optativa 2 Datos'!$J$11*R28+'Optativa 2 Datos'!$J$12*T28+'Optativa 2 Datos'!$J$13*V28,2)</f>
        <v>0</v>
      </c>
      <c r="AN28" s="24">
        <f>ROUND('Optativa 2 Datos'!$K$4*D28*E28+'Optativa 2 Datos'!$K$5*F28*G28+'Optativa 2 Datos'!$K$6*H28*I28+'Optativa 2 Datos'!$K$7*J28*K28+'Optativa 2 Datos'!$K$8*L28*M28+'Optativa 2 Datos'!$K$9*N28*O28+'Optativa 2 Datos'!$K$10*P28*Q28+'Optativa 2 Datos'!$K$11*R28*S28+'Optativa 2 Datos'!$K$12*T28*U28+'Optativa 2 Datos'!$K$13*V28*W28,2)</f>
        <v>0</v>
      </c>
      <c r="AO28" s="24">
        <f>ROUND('Optativa 2 Datos'!$K$4*D28+'Optativa 2 Datos'!$K$5*F28+'Optativa 2 Datos'!$K$6*H28+'Optativa 2 Datos'!$K$7*J28+'Optativa 2 Datos'!$K$8*L28+'Optativa 2 Datos'!$K$9*N28+'Optativa 2 Datos'!$K$10*P28+'Optativa 2 Datos'!$K$11*R28+'Optativa 2 Datos'!$K$12*T28+'Optativa 2 Datos'!$K$13*V28,2)</f>
        <v>0</v>
      </c>
    </row>
    <row r="29" spans="1:41" x14ac:dyDescent="0.25">
      <c r="A29" s="2">
        <v>26</v>
      </c>
      <c r="B29" s="2" t="str">
        <f>IF(ISBLANK(PRINCIPAL!B29)," ",PRINCIPAL!B29)</f>
        <v xml:space="preserve"> </v>
      </c>
      <c r="C29" s="14">
        <f t="shared" si="1"/>
        <v>0</v>
      </c>
      <c r="D29" s="12">
        <f t="shared" si="2"/>
        <v>0</v>
      </c>
      <c r="E29" s="9"/>
      <c r="F29" s="12">
        <f t="shared" si="8"/>
        <v>0</v>
      </c>
      <c r="G29" s="9"/>
      <c r="H29" s="12">
        <f t="shared" si="9"/>
        <v>0</v>
      </c>
      <c r="I29" s="9"/>
      <c r="J29" s="12">
        <f t="shared" si="10"/>
        <v>0</v>
      </c>
      <c r="K29" s="9"/>
      <c r="L29" s="12">
        <f t="shared" si="11"/>
        <v>0</v>
      </c>
      <c r="M29" s="9"/>
      <c r="N29" s="12">
        <f t="shared" si="3"/>
        <v>0</v>
      </c>
      <c r="O29" s="9"/>
      <c r="P29" s="12">
        <f t="shared" si="4"/>
        <v>0</v>
      </c>
      <c r="Q29" s="9"/>
      <c r="R29" s="12">
        <f t="shared" si="5"/>
        <v>0</v>
      </c>
      <c r="S29" s="9"/>
      <c r="T29" s="12">
        <f t="shared" si="6"/>
        <v>0</v>
      </c>
      <c r="U29" s="9"/>
      <c r="V29" s="12">
        <f t="shared" si="7"/>
        <v>0</v>
      </c>
      <c r="W29" s="9"/>
      <c r="Z29" s="24">
        <f>ROUND('Optativa 2 Datos'!$D$4*D29*E29+'Optativa 2 Datos'!$D$5*F29*G29+'Optativa 2 Datos'!$D$6*H29*I29+'Optativa 2 Datos'!$D$7*J29*K29+'Optativa 2 Datos'!$D$8*L29*M29+'Optativa 2 Datos'!$D$9*N29*O29+'Optativa 2 Datos'!$D$10*P29*Q29+'Optativa 2 Datos'!$D$11*R29*S29+'Optativa 2 Datos'!$D$12*T29*U29+'Optativa 2 Datos'!$D$13*V29*W29,2)</f>
        <v>0</v>
      </c>
      <c r="AA29" s="24">
        <f>ROUND('Optativa 2 Datos'!$D$4*D29+'Optativa 2 Datos'!$D$5*F29+'Optativa 2 Datos'!$D$6*H29+'Optativa 2 Datos'!$D$7*J29+'Optativa 2 Datos'!$D$8*L29+'Optativa 2 Datos'!$D$9*N29+'Optativa 2 Datos'!$D$10*P29+'Optativa 2 Datos'!$D$11*R29+'Optativa 2 Datos'!$D$12*T29+'Optativa 2 Datos'!$D$13*V29,2)</f>
        <v>0</v>
      </c>
      <c r="AB29" s="24">
        <f>ROUND('Optativa 2 Datos'!$E$4*D29*E29+'Optativa 2 Datos'!$E$5*F29*G29+'Optativa 2 Datos'!$E$6*H29*I29+'Optativa 2 Datos'!$E$7*J29*K29+'Optativa 2 Datos'!$E$8*L29*M29+'Optativa 2 Datos'!$E$9*N29*O29+'Optativa 2 Datos'!$E$10*P29*Q29+'Optativa 2 Datos'!$E$11*R29*S29+'Optativa 2 Datos'!$E$12*T29*U29+'Optativa 2 Datos'!$E$13*V29*W29,2)</f>
        <v>0</v>
      </c>
      <c r="AC29" s="24">
        <f>ROUND('Optativa 2 Datos'!$E$4*D29+'Optativa 2 Datos'!$E$5*F29+'Optativa 2 Datos'!$E$6*H29+'Optativa 2 Datos'!$E$7*J29+'Optativa 2 Datos'!$E$8*L29+'Optativa 2 Datos'!$E$9*N29+'Optativa 2 Datos'!$E$10*P29+'Optativa 2 Datos'!$E$11*R29+'Optativa 2 Datos'!$E$12*T29+'Optativa 2 Datos'!$E$13*V29,2)</f>
        <v>0</v>
      </c>
      <c r="AD29" s="24">
        <f>ROUND('Optativa 2 Datos'!$F$4*D29*E29+'Optativa 2 Datos'!$F$5*F29*G29+'Optativa 2 Datos'!$F$6*H29*I29+'Optativa 2 Datos'!$F$7*J29*K29+'Optativa 2 Datos'!$F$8*L29*M29+'Optativa 2 Datos'!$F$9*N29*O29+'Optativa 2 Datos'!$F$10*P29*Q29+'Optativa 2 Datos'!$F$11*R29*S29+'Optativa 2 Datos'!$F$12*T29*U29+'Optativa 2 Datos'!$F$13*V29*W29,2)</f>
        <v>0</v>
      </c>
      <c r="AE29" s="24">
        <f>ROUND('Optativa 2 Datos'!$F$4*D29+'Optativa 2 Datos'!$F$5*F29+'Optativa 2 Datos'!$F$6*H29+'Optativa 2 Datos'!$F$7*J29+'Optativa 2 Datos'!$F$8*L29+'Optativa 2 Datos'!$F$9*N29+'Optativa 2 Datos'!$F$10*P29+'Optativa 2 Datos'!$F$11*R29+'Optativa 2 Datos'!$F$12*T29+'Optativa 2 Datos'!$F$13*V29,2)</f>
        <v>0</v>
      </c>
      <c r="AF29" s="24">
        <f>ROUND('Optativa 2 Datos'!$G$4*D29*E29+'Optativa 2 Datos'!$G$5*F29*G29+'Optativa 2 Datos'!$G$6*H29*I29+'Optativa 2 Datos'!$G$7*J29*K29+'Optativa 2 Datos'!$G$8*L29*M29+'Optativa 2 Datos'!$G$9*N29*O29+'Optativa 2 Datos'!$G$10*P29*Q29+'Optativa 2 Datos'!$G$11*R29*S29+'Optativa 2 Datos'!$G$12*T29*U29+'Optativa 2 Datos'!$G$13*V29*W29,2)</f>
        <v>0</v>
      </c>
      <c r="AG29" s="24">
        <f>ROUND('Optativa 2 Datos'!$G$4*D29+'Optativa 2 Datos'!$G$5*F29+'Optativa 2 Datos'!$G$6*H29+'Optativa 2 Datos'!$G$7*J29+'Optativa 2 Datos'!$G$8*L29+'Optativa 2 Datos'!$G$9*N29+'Optativa 2 Datos'!$G$10*P29+'Optativa 2 Datos'!$G$11*R29+'Optativa 2 Datos'!$G$12*T29+'Optativa 2 Datos'!$G$13*V29,2)</f>
        <v>0</v>
      </c>
      <c r="AH29" s="24">
        <f>ROUND('Optativa 2 Datos'!$H$4*D29*E29+'Optativa 2 Datos'!$H$5*F29*G29+'Optativa 2 Datos'!$H$6*H29*I29+'Optativa 2 Datos'!$H$7*J29*K29+'Optativa 2 Datos'!$H$8*L29*M29+'Optativa 2 Datos'!$H$9*N29*O29+'Optativa 2 Datos'!$H$10*P29*Q29+'Optativa 2 Datos'!$H$11*R29*S29+'Optativa 2 Datos'!$H$12*T29*U29+'Optativa 2 Datos'!$H$13*V29*W29,2)</f>
        <v>0</v>
      </c>
      <c r="AI29" s="24">
        <f>ROUND('Optativa 2 Datos'!$H$4*D29+'Optativa 2 Datos'!$H$5*F29+'Optativa 2 Datos'!$H$6*H29+'Optativa 2 Datos'!$H$7*J29+'Optativa 2 Datos'!$H$8*L29+'Optativa 2 Datos'!$H$9*N29+'Optativa 2 Datos'!$H$10*P29+'Optativa 2 Datos'!$H$11*R29+'Optativa 2 Datos'!$H$12*T29+'Optativa 2 Datos'!$H$13*V29,2)</f>
        <v>0</v>
      </c>
      <c r="AJ29" s="24">
        <f>ROUND('Optativa 2 Datos'!$I$4*D29*E29+'Optativa 2 Datos'!$I$5*F29*G29+'Optativa 2 Datos'!$I$6*H29*I29+'Optativa 2 Datos'!$I$7*J29*K29+'Optativa 2 Datos'!$I$8*L29*M29+'Optativa 2 Datos'!$I$9*N29*O29+'Optativa 2 Datos'!$I$10*P29*Q29+'Optativa 2 Datos'!$I$11*R29*S29+'Optativa 2 Datos'!$I$12*T29*U29+'Optativa 2 Datos'!$I$13*V29*W29,2)</f>
        <v>0</v>
      </c>
      <c r="AK29" s="24">
        <f>ROUND('Optativa 2 Datos'!$I$4*D29+'Optativa 2 Datos'!$I$5*F29+'Optativa 2 Datos'!$I$6*H29+'Optativa 2 Datos'!$I$7*J29+'Optativa 2 Datos'!$I$8*L29+'Optativa 2 Datos'!$I$9*N29+'Optativa 2 Datos'!$I$10*P29+'Optativa 2 Datos'!$I$11*R29+'Optativa 2 Datos'!$I$12*T29+'Optativa 2 Datos'!$I$13*V29,2)</f>
        <v>0</v>
      </c>
      <c r="AL29" s="24">
        <f>ROUND('Optativa 2 Datos'!$J$4*D29*E29+'Optativa 2 Datos'!$J$5*F29*G29+'Optativa 2 Datos'!$J$6*H29*I29+'Optativa 2 Datos'!$J$7*J29*K29+'Optativa 2 Datos'!$J$8*L29*M29+'Optativa 2 Datos'!$J$9*N29*O29+'Optativa 2 Datos'!$J$10*P29*Q29+'Optativa 2 Datos'!$J$11*R29*S29+'Optativa 2 Datos'!$J$12*T29*U29+'Optativa 2 Datos'!$J$13*V29*W29,2)</f>
        <v>0</v>
      </c>
      <c r="AM29" s="24">
        <f>ROUND('Optativa 2 Datos'!$J$4*D29+'Optativa 2 Datos'!$J$5*F29+'Optativa 2 Datos'!$J$6*H29+'Optativa 2 Datos'!$J$7*J29+'Optativa 2 Datos'!$J$8*L29+'Optativa 2 Datos'!$J$9*N29+'Optativa 2 Datos'!$J$10*P29+'Optativa 2 Datos'!$J$11*R29+'Optativa 2 Datos'!$J$12*T29+'Optativa 2 Datos'!$J$13*V29,2)</f>
        <v>0</v>
      </c>
      <c r="AN29" s="24">
        <f>ROUND('Optativa 2 Datos'!$K$4*D29*E29+'Optativa 2 Datos'!$K$5*F29*G29+'Optativa 2 Datos'!$K$6*H29*I29+'Optativa 2 Datos'!$K$7*J29*K29+'Optativa 2 Datos'!$K$8*L29*M29+'Optativa 2 Datos'!$K$9*N29*O29+'Optativa 2 Datos'!$K$10*P29*Q29+'Optativa 2 Datos'!$K$11*R29*S29+'Optativa 2 Datos'!$K$12*T29*U29+'Optativa 2 Datos'!$K$13*V29*W29,2)</f>
        <v>0</v>
      </c>
      <c r="AO29" s="24">
        <f>ROUND('Optativa 2 Datos'!$K$4*D29+'Optativa 2 Datos'!$K$5*F29+'Optativa 2 Datos'!$K$6*H29+'Optativa 2 Datos'!$K$7*J29+'Optativa 2 Datos'!$K$8*L29+'Optativa 2 Datos'!$K$9*N29+'Optativa 2 Datos'!$K$10*P29+'Optativa 2 Datos'!$K$11*R29+'Optativa 2 Datos'!$K$12*T29+'Optativa 2 Datos'!$K$13*V29,2)</f>
        <v>0</v>
      </c>
    </row>
    <row r="30" spans="1:41" x14ac:dyDescent="0.25">
      <c r="A30" s="2">
        <v>27</v>
      </c>
      <c r="B30" s="1" t="str">
        <f>IF(ISBLANK(PRINCIPAL!B30)," ",PRINCIPAL!B30)</f>
        <v xml:space="preserve"> </v>
      </c>
      <c r="C30" s="14">
        <f t="shared" si="1"/>
        <v>0</v>
      </c>
      <c r="D30" s="12">
        <f t="shared" si="2"/>
        <v>0</v>
      </c>
      <c r="E30" s="10"/>
      <c r="F30" s="12">
        <f t="shared" si="8"/>
        <v>0</v>
      </c>
      <c r="G30" s="10"/>
      <c r="H30" s="12">
        <f t="shared" si="9"/>
        <v>0</v>
      </c>
      <c r="I30" s="10"/>
      <c r="J30" s="12">
        <f t="shared" si="10"/>
        <v>0</v>
      </c>
      <c r="K30" s="10"/>
      <c r="L30" s="12">
        <f t="shared" si="11"/>
        <v>0</v>
      </c>
      <c r="M30" s="10"/>
      <c r="N30" s="12">
        <f t="shared" si="3"/>
        <v>0</v>
      </c>
      <c r="O30" s="10"/>
      <c r="P30" s="12">
        <f t="shared" si="4"/>
        <v>0</v>
      </c>
      <c r="Q30" s="10"/>
      <c r="R30" s="12">
        <f t="shared" si="5"/>
        <v>0</v>
      </c>
      <c r="S30" s="10"/>
      <c r="T30" s="12">
        <f t="shared" si="6"/>
        <v>0</v>
      </c>
      <c r="U30" s="10"/>
      <c r="V30" s="12">
        <f t="shared" si="7"/>
        <v>0</v>
      </c>
      <c r="W30" s="10"/>
      <c r="Z30" s="24">
        <f>ROUND('Optativa 2 Datos'!$D$4*D30*E30+'Optativa 2 Datos'!$D$5*F30*G30+'Optativa 2 Datos'!$D$6*H30*I30+'Optativa 2 Datos'!$D$7*J30*K30+'Optativa 2 Datos'!$D$8*L30*M30+'Optativa 2 Datos'!$D$9*N30*O30+'Optativa 2 Datos'!$D$10*P30*Q30+'Optativa 2 Datos'!$D$11*R30*S30+'Optativa 2 Datos'!$D$12*T30*U30+'Optativa 2 Datos'!$D$13*V30*W30,2)</f>
        <v>0</v>
      </c>
      <c r="AA30" s="24">
        <f>ROUND('Optativa 2 Datos'!$D$4*D30+'Optativa 2 Datos'!$D$5*F30+'Optativa 2 Datos'!$D$6*H30+'Optativa 2 Datos'!$D$7*J30+'Optativa 2 Datos'!$D$8*L30+'Optativa 2 Datos'!$D$9*N30+'Optativa 2 Datos'!$D$10*P30+'Optativa 2 Datos'!$D$11*R30+'Optativa 2 Datos'!$D$12*T30+'Optativa 2 Datos'!$D$13*V30,2)</f>
        <v>0</v>
      </c>
      <c r="AB30" s="24">
        <f>ROUND('Optativa 2 Datos'!$E$4*D30*E30+'Optativa 2 Datos'!$E$5*F30*G30+'Optativa 2 Datos'!$E$6*H30*I30+'Optativa 2 Datos'!$E$7*J30*K30+'Optativa 2 Datos'!$E$8*L30*M30+'Optativa 2 Datos'!$E$9*N30*O30+'Optativa 2 Datos'!$E$10*P30*Q30+'Optativa 2 Datos'!$E$11*R30*S30+'Optativa 2 Datos'!$E$12*T30*U30+'Optativa 2 Datos'!$E$13*V30*W30,2)</f>
        <v>0</v>
      </c>
      <c r="AC30" s="24">
        <f>ROUND('Optativa 2 Datos'!$E$4*D30+'Optativa 2 Datos'!$E$5*F30+'Optativa 2 Datos'!$E$6*H30+'Optativa 2 Datos'!$E$7*J30+'Optativa 2 Datos'!$E$8*L30+'Optativa 2 Datos'!$E$9*N30+'Optativa 2 Datos'!$E$10*P30+'Optativa 2 Datos'!$E$11*R30+'Optativa 2 Datos'!$E$12*T30+'Optativa 2 Datos'!$E$13*V30,2)</f>
        <v>0</v>
      </c>
      <c r="AD30" s="24">
        <f>ROUND('Optativa 2 Datos'!$F$4*D30*E30+'Optativa 2 Datos'!$F$5*F30*G30+'Optativa 2 Datos'!$F$6*H30*I30+'Optativa 2 Datos'!$F$7*J30*K30+'Optativa 2 Datos'!$F$8*L30*M30+'Optativa 2 Datos'!$F$9*N30*O30+'Optativa 2 Datos'!$F$10*P30*Q30+'Optativa 2 Datos'!$F$11*R30*S30+'Optativa 2 Datos'!$F$12*T30*U30+'Optativa 2 Datos'!$F$13*V30*W30,2)</f>
        <v>0</v>
      </c>
      <c r="AE30" s="24">
        <f>ROUND('Optativa 2 Datos'!$F$4*D30+'Optativa 2 Datos'!$F$5*F30+'Optativa 2 Datos'!$F$6*H30+'Optativa 2 Datos'!$F$7*J30+'Optativa 2 Datos'!$F$8*L30+'Optativa 2 Datos'!$F$9*N30+'Optativa 2 Datos'!$F$10*P30+'Optativa 2 Datos'!$F$11*R30+'Optativa 2 Datos'!$F$12*T30+'Optativa 2 Datos'!$F$13*V30,2)</f>
        <v>0</v>
      </c>
      <c r="AF30" s="24">
        <f>ROUND('Optativa 2 Datos'!$G$4*D30*E30+'Optativa 2 Datos'!$G$5*F30*G30+'Optativa 2 Datos'!$G$6*H30*I30+'Optativa 2 Datos'!$G$7*J30*K30+'Optativa 2 Datos'!$G$8*L30*M30+'Optativa 2 Datos'!$G$9*N30*O30+'Optativa 2 Datos'!$G$10*P30*Q30+'Optativa 2 Datos'!$G$11*R30*S30+'Optativa 2 Datos'!$G$12*T30*U30+'Optativa 2 Datos'!$G$13*V30*W30,2)</f>
        <v>0</v>
      </c>
      <c r="AG30" s="24">
        <f>ROUND('Optativa 2 Datos'!$G$4*D30+'Optativa 2 Datos'!$G$5*F30+'Optativa 2 Datos'!$G$6*H30+'Optativa 2 Datos'!$G$7*J30+'Optativa 2 Datos'!$G$8*L30+'Optativa 2 Datos'!$G$9*N30+'Optativa 2 Datos'!$G$10*P30+'Optativa 2 Datos'!$G$11*R30+'Optativa 2 Datos'!$G$12*T30+'Optativa 2 Datos'!$G$13*V30,2)</f>
        <v>0</v>
      </c>
      <c r="AH30" s="24">
        <f>ROUND('Optativa 2 Datos'!$H$4*D30*E30+'Optativa 2 Datos'!$H$5*F30*G30+'Optativa 2 Datos'!$H$6*H30*I30+'Optativa 2 Datos'!$H$7*J30*K30+'Optativa 2 Datos'!$H$8*L30*M30+'Optativa 2 Datos'!$H$9*N30*O30+'Optativa 2 Datos'!$H$10*P30*Q30+'Optativa 2 Datos'!$H$11*R30*S30+'Optativa 2 Datos'!$H$12*T30*U30+'Optativa 2 Datos'!$H$13*V30*W30,2)</f>
        <v>0</v>
      </c>
      <c r="AI30" s="24">
        <f>ROUND('Optativa 2 Datos'!$H$4*D30+'Optativa 2 Datos'!$H$5*F30+'Optativa 2 Datos'!$H$6*H30+'Optativa 2 Datos'!$H$7*J30+'Optativa 2 Datos'!$H$8*L30+'Optativa 2 Datos'!$H$9*N30+'Optativa 2 Datos'!$H$10*P30+'Optativa 2 Datos'!$H$11*R30+'Optativa 2 Datos'!$H$12*T30+'Optativa 2 Datos'!$H$13*V30,2)</f>
        <v>0</v>
      </c>
      <c r="AJ30" s="24">
        <f>ROUND('Optativa 2 Datos'!$I$4*D30*E30+'Optativa 2 Datos'!$I$5*F30*G30+'Optativa 2 Datos'!$I$6*H30*I30+'Optativa 2 Datos'!$I$7*J30*K30+'Optativa 2 Datos'!$I$8*L30*M30+'Optativa 2 Datos'!$I$9*N30*O30+'Optativa 2 Datos'!$I$10*P30*Q30+'Optativa 2 Datos'!$I$11*R30*S30+'Optativa 2 Datos'!$I$12*T30*U30+'Optativa 2 Datos'!$I$13*V30*W30,2)</f>
        <v>0</v>
      </c>
      <c r="AK30" s="24">
        <f>ROUND('Optativa 2 Datos'!$I$4*D30+'Optativa 2 Datos'!$I$5*F30+'Optativa 2 Datos'!$I$6*H30+'Optativa 2 Datos'!$I$7*J30+'Optativa 2 Datos'!$I$8*L30+'Optativa 2 Datos'!$I$9*N30+'Optativa 2 Datos'!$I$10*P30+'Optativa 2 Datos'!$I$11*R30+'Optativa 2 Datos'!$I$12*T30+'Optativa 2 Datos'!$I$13*V30,2)</f>
        <v>0</v>
      </c>
      <c r="AL30" s="24">
        <f>ROUND('Optativa 2 Datos'!$J$4*D30*E30+'Optativa 2 Datos'!$J$5*F30*G30+'Optativa 2 Datos'!$J$6*H30*I30+'Optativa 2 Datos'!$J$7*J30*K30+'Optativa 2 Datos'!$J$8*L30*M30+'Optativa 2 Datos'!$J$9*N30*O30+'Optativa 2 Datos'!$J$10*P30*Q30+'Optativa 2 Datos'!$J$11*R30*S30+'Optativa 2 Datos'!$J$12*T30*U30+'Optativa 2 Datos'!$J$13*V30*W30,2)</f>
        <v>0</v>
      </c>
      <c r="AM30" s="24">
        <f>ROUND('Optativa 2 Datos'!$J$4*D30+'Optativa 2 Datos'!$J$5*F30+'Optativa 2 Datos'!$J$6*H30+'Optativa 2 Datos'!$J$7*J30+'Optativa 2 Datos'!$J$8*L30+'Optativa 2 Datos'!$J$9*N30+'Optativa 2 Datos'!$J$10*P30+'Optativa 2 Datos'!$J$11*R30+'Optativa 2 Datos'!$J$12*T30+'Optativa 2 Datos'!$J$13*V30,2)</f>
        <v>0</v>
      </c>
      <c r="AN30" s="24">
        <f>ROUND('Optativa 2 Datos'!$K$4*D30*E30+'Optativa 2 Datos'!$K$5*F30*G30+'Optativa 2 Datos'!$K$6*H30*I30+'Optativa 2 Datos'!$K$7*J30*K30+'Optativa 2 Datos'!$K$8*L30*M30+'Optativa 2 Datos'!$K$9*N30*O30+'Optativa 2 Datos'!$K$10*P30*Q30+'Optativa 2 Datos'!$K$11*R30*S30+'Optativa 2 Datos'!$K$12*T30*U30+'Optativa 2 Datos'!$K$13*V30*W30,2)</f>
        <v>0</v>
      </c>
      <c r="AO30" s="24">
        <f>ROUND('Optativa 2 Datos'!$K$4*D30+'Optativa 2 Datos'!$K$5*F30+'Optativa 2 Datos'!$K$6*H30+'Optativa 2 Datos'!$K$7*J30+'Optativa 2 Datos'!$K$8*L30+'Optativa 2 Datos'!$K$9*N30+'Optativa 2 Datos'!$K$10*P30+'Optativa 2 Datos'!$K$11*R30+'Optativa 2 Datos'!$K$12*T30+'Optativa 2 Datos'!$K$13*V30,2)</f>
        <v>0</v>
      </c>
    </row>
    <row r="31" spans="1:41" x14ac:dyDescent="0.25">
      <c r="A31" s="2">
        <v>28</v>
      </c>
      <c r="B31" s="2" t="str">
        <f>IF(ISBLANK(PRINCIPAL!B31)," ",PRINCIPAL!B31)</f>
        <v xml:space="preserve"> </v>
      </c>
      <c r="C31" s="14">
        <f t="shared" si="1"/>
        <v>0</v>
      </c>
      <c r="D31" s="12">
        <f t="shared" si="2"/>
        <v>0</v>
      </c>
      <c r="E31" s="9"/>
      <c r="F31" s="12">
        <f t="shared" si="8"/>
        <v>0</v>
      </c>
      <c r="G31" s="9"/>
      <c r="H31" s="12">
        <f t="shared" si="9"/>
        <v>0</v>
      </c>
      <c r="I31" s="9"/>
      <c r="J31" s="12">
        <f t="shared" si="10"/>
        <v>0</v>
      </c>
      <c r="K31" s="9"/>
      <c r="L31" s="12">
        <f t="shared" si="11"/>
        <v>0</v>
      </c>
      <c r="M31" s="9"/>
      <c r="N31" s="12">
        <f t="shared" si="3"/>
        <v>0</v>
      </c>
      <c r="O31" s="9"/>
      <c r="P31" s="12">
        <f t="shared" si="4"/>
        <v>0</v>
      </c>
      <c r="Q31" s="9"/>
      <c r="R31" s="12">
        <f t="shared" si="5"/>
        <v>0</v>
      </c>
      <c r="S31" s="9"/>
      <c r="T31" s="12">
        <f t="shared" si="6"/>
        <v>0</v>
      </c>
      <c r="U31" s="9"/>
      <c r="V31" s="12">
        <f t="shared" si="7"/>
        <v>0</v>
      </c>
      <c r="W31" s="9"/>
      <c r="Z31" s="24">
        <f>ROUND('Optativa 2 Datos'!$D$4*D31*E31+'Optativa 2 Datos'!$D$5*F31*G31+'Optativa 2 Datos'!$D$6*H31*I31+'Optativa 2 Datos'!$D$7*J31*K31+'Optativa 2 Datos'!$D$8*L31*M31+'Optativa 2 Datos'!$D$9*N31*O31+'Optativa 2 Datos'!$D$10*P31*Q31+'Optativa 2 Datos'!$D$11*R31*S31+'Optativa 2 Datos'!$D$12*T31*U31+'Optativa 2 Datos'!$D$13*V31*W31,2)</f>
        <v>0</v>
      </c>
      <c r="AA31" s="24">
        <f>ROUND('Optativa 2 Datos'!$D$4*D31+'Optativa 2 Datos'!$D$5*F31+'Optativa 2 Datos'!$D$6*H31+'Optativa 2 Datos'!$D$7*J31+'Optativa 2 Datos'!$D$8*L31+'Optativa 2 Datos'!$D$9*N31+'Optativa 2 Datos'!$D$10*P31+'Optativa 2 Datos'!$D$11*R31+'Optativa 2 Datos'!$D$12*T31+'Optativa 2 Datos'!$D$13*V31,2)</f>
        <v>0</v>
      </c>
      <c r="AB31" s="24">
        <f>ROUND('Optativa 2 Datos'!$E$4*D31*E31+'Optativa 2 Datos'!$E$5*F31*G31+'Optativa 2 Datos'!$E$6*H31*I31+'Optativa 2 Datos'!$E$7*J31*K31+'Optativa 2 Datos'!$E$8*L31*M31+'Optativa 2 Datos'!$E$9*N31*O31+'Optativa 2 Datos'!$E$10*P31*Q31+'Optativa 2 Datos'!$E$11*R31*S31+'Optativa 2 Datos'!$E$12*T31*U31+'Optativa 2 Datos'!$E$13*V31*W31,2)</f>
        <v>0</v>
      </c>
      <c r="AC31" s="24">
        <f>ROUND('Optativa 2 Datos'!$E$4*D31+'Optativa 2 Datos'!$E$5*F31+'Optativa 2 Datos'!$E$6*H31+'Optativa 2 Datos'!$E$7*J31+'Optativa 2 Datos'!$E$8*L31+'Optativa 2 Datos'!$E$9*N31+'Optativa 2 Datos'!$E$10*P31+'Optativa 2 Datos'!$E$11*R31+'Optativa 2 Datos'!$E$12*T31+'Optativa 2 Datos'!$E$13*V31,2)</f>
        <v>0</v>
      </c>
      <c r="AD31" s="24">
        <f>ROUND('Optativa 2 Datos'!$F$4*D31*E31+'Optativa 2 Datos'!$F$5*F31*G31+'Optativa 2 Datos'!$F$6*H31*I31+'Optativa 2 Datos'!$F$7*J31*K31+'Optativa 2 Datos'!$F$8*L31*M31+'Optativa 2 Datos'!$F$9*N31*O31+'Optativa 2 Datos'!$F$10*P31*Q31+'Optativa 2 Datos'!$F$11*R31*S31+'Optativa 2 Datos'!$F$12*T31*U31+'Optativa 2 Datos'!$F$13*V31*W31,2)</f>
        <v>0</v>
      </c>
      <c r="AE31" s="24">
        <f>ROUND('Optativa 2 Datos'!$F$4*D31+'Optativa 2 Datos'!$F$5*F31+'Optativa 2 Datos'!$F$6*H31+'Optativa 2 Datos'!$F$7*J31+'Optativa 2 Datos'!$F$8*L31+'Optativa 2 Datos'!$F$9*N31+'Optativa 2 Datos'!$F$10*P31+'Optativa 2 Datos'!$F$11*R31+'Optativa 2 Datos'!$F$12*T31+'Optativa 2 Datos'!$F$13*V31,2)</f>
        <v>0</v>
      </c>
      <c r="AF31" s="24">
        <f>ROUND('Optativa 2 Datos'!$G$4*D31*E31+'Optativa 2 Datos'!$G$5*F31*G31+'Optativa 2 Datos'!$G$6*H31*I31+'Optativa 2 Datos'!$G$7*J31*K31+'Optativa 2 Datos'!$G$8*L31*M31+'Optativa 2 Datos'!$G$9*N31*O31+'Optativa 2 Datos'!$G$10*P31*Q31+'Optativa 2 Datos'!$G$11*R31*S31+'Optativa 2 Datos'!$G$12*T31*U31+'Optativa 2 Datos'!$G$13*V31*W31,2)</f>
        <v>0</v>
      </c>
      <c r="AG31" s="24">
        <f>ROUND('Optativa 2 Datos'!$G$4*D31+'Optativa 2 Datos'!$G$5*F31+'Optativa 2 Datos'!$G$6*H31+'Optativa 2 Datos'!$G$7*J31+'Optativa 2 Datos'!$G$8*L31+'Optativa 2 Datos'!$G$9*N31+'Optativa 2 Datos'!$G$10*P31+'Optativa 2 Datos'!$G$11*R31+'Optativa 2 Datos'!$G$12*T31+'Optativa 2 Datos'!$G$13*V31,2)</f>
        <v>0</v>
      </c>
      <c r="AH31" s="24">
        <f>ROUND('Optativa 2 Datos'!$H$4*D31*E31+'Optativa 2 Datos'!$H$5*F31*G31+'Optativa 2 Datos'!$H$6*H31*I31+'Optativa 2 Datos'!$H$7*J31*K31+'Optativa 2 Datos'!$H$8*L31*M31+'Optativa 2 Datos'!$H$9*N31*O31+'Optativa 2 Datos'!$H$10*P31*Q31+'Optativa 2 Datos'!$H$11*R31*S31+'Optativa 2 Datos'!$H$12*T31*U31+'Optativa 2 Datos'!$H$13*V31*W31,2)</f>
        <v>0</v>
      </c>
      <c r="AI31" s="24">
        <f>ROUND('Optativa 2 Datos'!$H$4*D31+'Optativa 2 Datos'!$H$5*F31+'Optativa 2 Datos'!$H$6*H31+'Optativa 2 Datos'!$H$7*J31+'Optativa 2 Datos'!$H$8*L31+'Optativa 2 Datos'!$H$9*N31+'Optativa 2 Datos'!$H$10*P31+'Optativa 2 Datos'!$H$11*R31+'Optativa 2 Datos'!$H$12*T31+'Optativa 2 Datos'!$H$13*V31,2)</f>
        <v>0</v>
      </c>
      <c r="AJ31" s="24">
        <f>ROUND('Optativa 2 Datos'!$I$4*D31*E31+'Optativa 2 Datos'!$I$5*F31*G31+'Optativa 2 Datos'!$I$6*H31*I31+'Optativa 2 Datos'!$I$7*J31*K31+'Optativa 2 Datos'!$I$8*L31*M31+'Optativa 2 Datos'!$I$9*N31*O31+'Optativa 2 Datos'!$I$10*P31*Q31+'Optativa 2 Datos'!$I$11*R31*S31+'Optativa 2 Datos'!$I$12*T31*U31+'Optativa 2 Datos'!$I$13*V31*W31,2)</f>
        <v>0</v>
      </c>
      <c r="AK31" s="24">
        <f>ROUND('Optativa 2 Datos'!$I$4*D31+'Optativa 2 Datos'!$I$5*F31+'Optativa 2 Datos'!$I$6*H31+'Optativa 2 Datos'!$I$7*J31+'Optativa 2 Datos'!$I$8*L31+'Optativa 2 Datos'!$I$9*N31+'Optativa 2 Datos'!$I$10*P31+'Optativa 2 Datos'!$I$11*R31+'Optativa 2 Datos'!$I$12*T31+'Optativa 2 Datos'!$I$13*V31,2)</f>
        <v>0</v>
      </c>
      <c r="AL31" s="24">
        <f>ROUND('Optativa 2 Datos'!$J$4*D31*E31+'Optativa 2 Datos'!$J$5*F31*G31+'Optativa 2 Datos'!$J$6*H31*I31+'Optativa 2 Datos'!$J$7*J31*K31+'Optativa 2 Datos'!$J$8*L31*M31+'Optativa 2 Datos'!$J$9*N31*O31+'Optativa 2 Datos'!$J$10*P31*Q31+'Optativa 2 Datos'!$J$11*R31*S31+'Optativa 2 Datos'!$J$12*T31*U31+'Optativa 2 Datos'!$J$13*V31*W31,2)</f>
        <v>0</v>
      </c>
      <c r="AM31" s="24">
        <f>ROUND('Optativa 2 Datos'!$J$4*D31+'Optativa 2 Datos'!$J$5*F31+'Optativa 2 Datos'!$J$6*H31+'Optativa 2 Datos'!$J$7*J31+'Optativa 2 Datos'!$J$8*L31+'Optativa 2 Datos'!$J$9*N31+'Optativa 2 Datos'!$J$10*P31+'Optativa 2 Datos'!$J$11*R31+'Optativa 2 Datos'!$J$12*T31+'Optativa 2 Datos'!$J$13*V31,2)</f>
        <v>0</v>
      </c>
      <c r="AN31" s="24">
        <f>ROUND('Optativa 2 Datos'!$K$4*D31*E31+'Optativa 2 Datos'!$K$5*F31*G31+'Optativa 2 Datos'!$K$6*H31*I31+'Optativa 2 Datos'!$K$7*J31*K31+'Optativa 2 Datos'!$K$8*L31*M31+'Optativa 2 Datos'!$K$9*N31*O31+'Optativa 2 Datos'!$K$10*P31*Q31+'Optativa 2 Datos'!$K$11*R31*S31+'Optativa 2 Datos'!$K$12*T31*U31+'Optativa 2 Datos'!$K$13*V31*W31,2)</f>
        <v>0</v>
      </c>
      <c r="AO31" s="24">
        <f>ROUND('Optativa 2 Datos'!$K$4*D31+'Optativa 2 Datos'!$K$5*F31+'Optativa 2 Datos'!$K$6*H31+'Optativa 2 Datos'!$K$7*J31+'Optativa 2 Datos'!$K$8*L31+'Optativa 2 Datos'!$K$9*N31+'Optativa 2 Datos'!$K$10*P31+'Optativa 2 Datos'!$K$11*R31+'Optativa 2 Datos'!$K$12*T31+'Optativa 2 Datos'!$K$13*V31,2)</f>
        <v>0</v>
      </c>
    </row>
    <row r="32" spans="1:41" x14ac:dyDescent="0.25">
      <c r="A32" s="2">
        <v>29</v>
      </c>
      <c r="B32" s="1" t="str">
        <f>IF(ISBLANK(PRINCIPAL!B32)," ",PRINCIPAL!B32)</f>
        <v xml:space="preserve"> </v>
      </c>
      <c r="C32" s="14">
        <f t="shared" si="1"/>
        <v>0</v>
      </c>
      <c r="D32" s="12">
        <f t="shared" si="2"/>
        <v>0</v>
      </c>
      <c r="E32" s="10"/>
      <c r="F32" s="12">
        <f t="shared" si="8"/>
        <v>0</v>
      </c>
      <c r="G32" s="10"/>
      <c r="H32" s="12">
        <f t="shared" si="9"/>
        <v>0</v>
      </c>
      <c r="I32" s="10"/>
      <c r="J32" s="12">
        <f t="shared" si="10"/>
        <v>0</v>
      </c>
      <c r="K32" s="10"/>
      <c r="L32" s="12">
        <f t="shared" si="11"/>
        <v>0</v>
      </c>
      <c r="M32" s="10"/>
      <c r="N32" s="12">
        <f t="shared" si="3"/>
        <v>0</v>
      </c>
      <c r="O32" s="10"/>
      <c r="P32" s="12">
        <f t="shared" si="4"/>
        <v>0</v>
      </c>
      <c r="Q32" s="10"/>
      <c r="R32" s="12">
        <f t="shared" si="5"/>
        <v>0</v>
      </c>
      <c r="S32" s="10"/>
      <c r="T32" s="12">
        <f t="shared" si="6"/>
        <v>0</v>
      </c>
      <c r="U32" s="10"/>
      <c r="V32" s="12">
        <f t="shared" si="7"/>
        <v>0</v>
      </c>
      <c r="W32" s="10"/>
      <c r="Z32" s="24">
        <f>ROUND('Optativa 2 Datos'!$D$4*D32*E32+'Optativa 2 Datos'!$D$5*F32*G32+'Optativa 2 Datos'!$D$6*H32*I32+'Optativa 2 Datos'!$D$7*J32*K32+'Optativa 2 Datos'!$D$8*L32*M32+'Optativa 2 Datos'!$D$9*N32*O32+'Optativa 2 Datos'!$D$10*P32*Q32+'Optativa 2 Datos'!$D$11*R32*S32+'Optativa 2 Datos'!$D$12*T32*U32+'Optativa 2 Datos'!$D$13*V32*W32,2)</f>
        <v>0</v>
      </c>
      <c r="AA32" s="24">
        <f>ROUND('Optativa 2 Datos'!$D$4*D32+'Optativa 2 Datos'!$D$5*F32+'Optativa 2 Datos'!$D$6*H32+'Optativa 2 Datos'!$D$7*J32+'Optativa 2 Datos'!$D$8*L32+'Optativa 2 Datos'!$D$9*N32+'Optativa 2 Datos'!$D$10*P32+'Optativa 2 Datos'!$D$11*R32+'Optativa 2 Datos'!$D$12*T32+'Optativa 2 Datos'!$D$13*V32,2)</f>
        <v>0</v>
      </c>
      <c r="AB32" s="24">
        <f>ROUND('Optativa 2 Datos'!$E$4*D32*E32+'Optativa 2 Datos'!$E$5*F32*G32+'Optativa 2 Datos'!$E$6*H32*I32+'Optativa 2 Datos'!$E$7*J32*K32+'Optativa 2 Datos'!$E$8*L32*M32+'Optativa 2 Datos'!$E$9*N32*O32+'Optativa 2 Datos'!$E$10*P32*Q32+'Optativa 2 Datos'!$E$11*R32*S32+'Optativa 2 Datos'!$E$12*T32*U32+'Optativa 2 Datos'!$E$13*V32*W32,2)</f>
        <v>0</v>
      </c>
      <c r="AC32" s="24">
        <f>ROUND('Optativa 2 Datos'!$E$4*D32+'Optativa 2 Datos'!$E$5*F32+'Optativa 2 Datos'!$E$6*H32+'Optativa 2 Datos'!$E$7*J32+'Optativa 2 Datos'!$E$8*L32+'Optativa 2 Datos'!$E$9*N32+'Optativa 2 Datos'!$E$10*P32+'Optativa 2 Datos'!$E$11*R32+'Optativa 2 Datos'!$E$12*T32+'Optativa 2 Datos'!$E$13*V32,2)</f>
        <v>0</v>
      </c>
      <c r="AD32" s="24">
        <f>ROUND('Optativa 2 Datos'!$F$4*D32*E32+'Optativa 2 Datos'!$F$5*F32*G32+'Optativa 2 Datos'!$F$6*H32*I32+'Optativa 2 Datos'!$F$7*J32*K32+'Optativa 2 Datos'!$F$8*L32*M32+'Optativa 2 Datos'!$F$9*N32*O32+'Optativa 2 Datos'!$F$10*P32*Q32+'Optativa 2 Datos'!$F$11*R32*S32+'Optativa 2 Datos'!$F$12*T32*U32+'Optativa 2 Datos'!$F$13*V32*W32,2)</f>
        <v>0</v>
      </c>
      <c r="AE32" s="24">
        <f>ROUND('Optativa 2 Datos'!$F$4*D32+'Optativa 2 Datos'!$F$5*F32+'Optativa 2 Datos'!$F$6*H32+'Optativa 2 Datos'!$F$7*J32+'Optativa 2 Datos'!$F$8*L32+'Optativa 2 Datos'!$F$9*N32+'Optativa 2 Datos'!$F$10*P32+'Optativa 2 Datos'!$F$11*R32+'Optativa 2 Datos'!$F$12*T32+'Optativa 2 Datos'!$F$13*V32,2)</f>
        <v>0</v>
      </c>
      <c r="AF32" s="24">
        <f>ROUND('Optativa 2 Datos'!$G$4*D32*E32+'Optativa 2 Datos'!$G$5*F32*G32+'Optativa 2 Datos'!$G$6*H32*I32+'Optativa 2 Datos'!$G$7*J32*K32+'Optativa 2 Datos'!$G$8*L32*M32+'Optativa 2 Datos'!$G$9*N32*O32+'Optativa 2 Datos'!$G$10*P32*Q32+'Optativa 2 Datos'!$G$11*R32*S32+'Optativa 2 Datos'!$G$12*T32*U32+'Optativa 2 Datos'!$G$13*V32*W32,2)</f>
        <v>0</v>
      </c>
      <c r="AG32" s="24">
        <f>ROUND('Optativa 2 Datos'!$G$4*D32+'Optativa 2 Datos'!$G$5*F32+'Optativa 2 Datos'!$G$6*H32+'Optativa 2 Datos'!$G$7*J32+'Optativa 2 Datos'!$G$8*L32+'Optativa 2 Datos'!$G$9*N32+'Optativa 2 Datos'!$G$10*P32+'Optativa 2 Datos'!$G$11*R32+'Optativa 2 Datos'!$G$12*T32+'Optativa 2 Datos'!$G$13*V32,2)</f>
        <v>0</v>
      </c>
      <c r="AH32" s="24">
        <f>ROUND('Optativa 2 Datos'!$H$4*D32*E32+'Optativa 2 Datos'!$H$5*F32*G32+'Optativa 2 Datos'!$H$6*H32*I32+'Optativa 2 Datos'!$H$7*J32*K32+'Optativa 2 Datos'!$H$8*L32*M32+'Optativa 2 Datos'!$H$9*N32*O32+'Optativa 2 Datos'!$H$10*P32*Q32+'Optativa 2 Datos'!$H$11*R32*S32+'Optativa 2 Datos'!$H$12*T32*U32+'Optativa 2 Datos'!$H$13*V32*W32,2)</f>
        <v>0</v>
      </c>
      <c r="AI32" s="24">
        <f>ROUND('Optativa 2 Datos'!$H$4*D32+'Optativa 2 Datos'!$H$5*F32+'Optativa 2 Datos'!$H$6*H32+'Optativa 2 Datos'!$H$7*J32+'Optativa 2 Datos'!$H$8*L32+'Optativa 2 Datos'!$H$9*N32+'Optativa 2 Datos'!$H$10*P32+'Optativa 2 Datos'!$H$11*R32+'Optativa 2 Datos'!$H$12*T32+'Optativa 2 Datos'!$H$13*V32,2)</f>
        <v>0</v>
      </c>
      <c r="AJ32" s="24">
        <f>ROUND('Optativa 2 Datos'!$I$4*D32*E32+'Optativa 2 Datos'!$I$5*F32*G32+'Optativa 2 Datos'!$I$6*H32*I32+'Optativa 2 Datos'!$I$7*J32*K32+'Optativa 2 Datos'!$I$8*L32*M32+'Optativa 2 Datos'!$I$9*N32*O32+'Optativa 2 Datos'!$I$10*P32*Q32+'Optativa 2 Datos'!$I$11*R32*S32+'Optativa 2 Datos'!$I$12*T32*U32+'Optativa 2 Datos'!$I$13*V32*W32,2)</f>
        <v>0</v>
      </c>
      <c r="AK32" s="24">
        <f>ROUND('Optativa 2 Datos'!$I$4*D32+'Optativa 2 Datos'!$I$5*F32+'Optativa 2 Datos'!$I$6*H32+'Optativa 2 Datos'!$I$7*J32+'Optativa 2 Datos'!$I$8*L32+'Optativa 2 Datos'!$I$9*N32+'Optativa 2 Datos'!$I$10*P32+'Optativa 2 Datos'!$I$11*R32+'Optativa 2 Datos'!$I$12*T32+'Optativa 2 Datos'!$I$13*V32,2)</f>
        <v>0</v>
      </c>
      <c r="AL32" s="24">
        <f>ROUND('Optativa 2 Datos'!$J$4*D32*E32+'Optativa 2 Datos'!$J$5*F32*G32+'Optativa 2 Datos'!$J$6*H32*I32+'Optativa 2 Datos'!$J$7*J32*K32+'Optativa 2 Datos'!$J$8*L32*M32+'Optativa 2 Datos'!$J$9*N32*O32+'Optativa 2 Datos'!$J$10*P32*Q32+'Optativa 2 Datos'!$J$11*R32*S32+'Optativa 2 Datos'!$J$12*T32*U32+'Optativa 2 Datos'!$J$13*V32*W32,2)</f>
        <v>0</v>
      </c>
      <c r="AM32" s="24">
        <f>ROUND('Optativa 2 Datos'!$J$4*D32+'Optativa 2 Datos'!$J$5*F32+'Optativa 2 Datos'!$J$6*H32+'Optativa 2 Datos'!$J$7*J32+'Optativa 2 Datos'!$J$8*L32+'Optativa 2 Datos'!$J$9*N32+'Optativa 2 Datos'!$J$10*P32+'Optativa 2 Datos'!$J$11*R32+'Optativa 2 Datos'!$J$12*T32+'Optativa 2 Datos'!$J$13*V32,2)</f>
        <v>0</v>
      </c>
      <c r="AN32" s="24">
        <f>ROUND('Optativa 2 Datos'!$K$4*D32*E32+'Optativa 2 Datos'!$K$5*F32*G32+'Optativa 2 Datos'!$K$6*H32*I32+'Optativa 2 Datos'!$K$7*J32*K32+'Optativa 2 Datos'!$K$8*L32*M32+'Optativa 2 Datos'!$K$9*N32*O32+'Optativa 2 Datos'!$K$10*P32*Q32+'Optativa 2 Datos'!$K$11*R32*S32+'Optativa 2 Datos'!$K$12*T32*U32+'Optativa 2 Datos'!$K$13*V32*W32,2)</f>
        <v>0</v>
      </c>
      <c r="AO32" s="24">
        <f>ROUND('Optativa 2 Datos'!$K$4*D32+'Optativa 2 Datos'!$K$5*F32+'Optativa 2 Datos'!$K$6*H32+'Optativa 2 Datos'!$K$7*J32+'Optativa 2 Datos'!$K$8*L32+'Optativa 2 Datos'!$K$9*N32+'Optativa 2 Datos'!$K$10*P32+'Optativa 2 Datos'!$K$11*R32+'Optativa 2 Datos'!$K$12*T32+'Optativa 2 Datos'!$K$13*V32,2)</f>
        <v>0</v>
      </c>
    </row>
    <row r="33" spans="1:41" x14ac:dyDescent="0.25">
      <c r="A33" s="2">
        <v>30</v>
      </c>
      <c r="B33" s="2" t="str">
        <f>IF(ISBLANK(PRINCIPAL!B33)," ",PRINCIPAL!B33)</f>
        <v xml:space="preserve"> </v>
      </c>
      <c r="C33" s="14">
        <f t="shared" si="1"/>
        <v>0</v>
      </c>
      <c r="D33" s="12">
        <f t="shared" si="2"/>
        <v>0</v>
      </c>
      <c r="E33" s="9"/>
      <c r="F33" s="12">
        <f t="shared" si="8"/>
        <v>0</v>
      </c>
      <c r="G33" s="9"/>
      <c r="H33" s="12">
        <f t="shared" si="9"/>
        <v>0</v>
      </c>
      <c r="I33" s="9"/>
      <c r="J33" s="12">
        <f t="shared" si="10"/>
        <v>0</v>
      </c>
      <c r="K33" s="9"/>
      <c r="L33" s="12">
        <f t="shared" si="11"/>
        <v>0</v>
      </c>
      <c r="M33" s="9"/>
      <c r="N33" s="12">
        <f t="shared" si="3"/>
        <v>0</v>
      </c>
      <c r="O33" s="9"/>
      <c r="P33" s="12">
        <f t="shared" si="4"/>
        <v>0</v>
      </c>
      <c r="Q33" s="9"/>
      <c r="R33" s="12">
        <f t="shared" si="5"/>
        <v>0</v>
      </c>
      <c r="S33" s="9"/>
      <c r="T33" s="12">
        <f t="shared" si="6"/>
        <v>0</v>
      </c>
      <c r="U33" s="9"/>
      <c r="V33" s="12">
        <f t="shared" si="7"/>
        <v>0</v>
      </c>
      <c r="W33" s="9"/>
      <c r="Z33" s="24">
        <f>ROUND('Optativa 2 Datos'!$D$4*D33*E33+'Optativa 2 Datos'!$D$5*F33*G33+'Optativa 2 Datos'!$D$6*H33*I33+'Optativa 2 Datos'!$D$7*J33*K33+'Optativa 2 Datos'!$D$8*L33*M33+'Optativa 2 Datos'!$D$9*N33*O33+'Optativa 2 Datos'!$D$10*P33*Q33+'Optativa 2 Datos'!$D$11*R33*S33+'Optativa 2 Datos'!$D$12*T33*U33+'Optativa 2 Datos'!$D$13*V33*W33,2)</f>
        <v>0</v>
      </c>
      <c r="AA33" s="24">
        <f>ROUND('Optativa 2 Datos'!$D$4*D33+'Optativa 2 Datos'!$D$5*F33+'Optativa 2 Datos'!$D$6*H33+'Optativa 2 Datos'!$D$7*J33+'Optativa 2 Datos'!$D$8*L33+'Optativa 2 Datos'!$D$9*N33+'Optativa 2 Datos'!$D$10*P33+'Optativa 2 Datos'!$D$11*R33+'Optativa 2 Datos'!$D$12*T33+'Optativa 2 Datos'!$D$13*V33,2)</f>
        <v>0</v>
      </c>
      <c r="AB33" s="24">
        <f>ROUND('Optativa 2 Datos'!$E$4*D33*E33+'Optativa 2 Datos'!$E$5*F33*G33+'Optativa 2 Datos'!$E$6*H33*I33+'Optativa 2 Datos'!$E$7*J33*K33+'Optativa 2 Datos'!$E$8*L33*M33+'Optativa 2 Datos'!$E$9*N33*O33+'Optativa 2 Datos'!$E$10*P33*Q33+'Optativa 2 Datos'!$E$11*R33*S33+'Optativa 2 Datos'!$E$12*T33*U33+'Optativa 2 Datos'!$E$13*V33*W33,2)</f>
        <v>0</v>
      </c>
      <c r="AC33" s="24">
        <f>ROUND('Optativa 2 Datos'!$E$4*D33+'Optativa 2 Datos'!$E$5*F33+'Optativa 2 Datos'!$E$6*H33+'Optativa 2 Datos'!$E$7*J33+'Optativa 2 Datos'!$E$8*L33+'Optativa 2 Datos'!$E$9*N33+'Optativa 2 Datos'!$E$10*P33+'Optativa 2 Datos'!$E$11*R33+'Optativa 2 Datos'!$E$12*T33+'Optativa 2 Datos'!$E$13*V33,2)</f>
        <v>0</v>
      </c>
      <c r="AD33" s="24">
        <f>ROUND('Optativa 2 Datos'!$F$4*D33*E33+'Optativa 2 Datos'!$F$5*F33*G33+'Optativa 2 Datos'!$F$6*H33*I33+'Optativa 2 Datos'!$F$7*J33*K33+'Optativa 2 Datos'!$F$8*L33*M33+'Optativa 2 Datos'!$F$9*N33*O33+'Optativa 2 Datos'!$F$10*P33*Q33+'Optativa 2 Datos'!$F$11*R33*S33+'Optativa 2 Datos'!$F$12*T33*U33+'Optativa 2 Datos'!$F$13*V33*W33,2)</f>
        <v>0</v>
      </c>
      <c r="AE33" s="24">
        <f>ROUND('Optativa 2 Datos'!$F$4*D33+'Optativa 2 Datos'!$F$5*F33+'Optativa 2 Datos'!$F$6*H33+'Optativa 2 Datos'!$F$7*J33+'Optativa 2 Datos'!$F$8*L33+'Optativa 2 Datos'!$F$9*N33+'Optativa 2 Datos'!$F$10*P33+'Optativa 2 Datos'!$F$11*R33+'Optativa 2 Datos'!$F$12*T33+'Optativa 2 Datos'!$F$13*V33,2)</f>
        <v>0</v>
      </c>
      <c r="AF33" s="24">
        <f>ROUND('Optativa 2 Datos'!$G$4*D33*E33+'Optativa 2 Datos'!$G$5*F33*G33+'Optativa 2 Datos'!$G$6*H33*I33+'Optativa 2 Datos'!$G$7*J33*K33+'Optativa 2 Datos'!$G$8*L33*M33+'Optativa 2 Datos'!$G$9*N33*O33+'Optativa 2 Datos'!$G$10*P33*Q33+'Optativa 2 Datos'!$G$11*R33*S33+'Optativa 2 Datos'!$G$12*T33*U33+'Optativa 2 Datos'!$G$13*V33*W33,2)</f>
        <v>0</v>
      </c>
      <c r="AG33" s="24">
        <f>ROUND('Optativa 2 Datos'!$G$4*D33+'Optativa 2 Datos'!$G$5*F33+'Optativa 2 Datos'!$G$6*H33+'Optativa 2 Datos'!$G$7*J33+'Optativa 2 Datos'!$G$8*L33+'Optativa 2 Datos'!$G$9*N33+'Optativa 2 Datos'!$G$10*P33+'Optativa 2 Datos'!$G$11*R33+'Optativa 2 Datos'!$G$12*T33+'Optativa 2 Datos'!$G$13*V33,2)</f>
        <v>0</v>
      </c>
      <c r="AH33" s="24">
        <f>ROUND('Optativa 2 Datos'!$H$4*D33*E33+'Optativa 2 Datos'!$H$5*F33*G33+'Optativa 2 Datos'!$H$6*H33*I33+'Optativa 2 Datos'!$H$7*J33*K33+'Optativa 2 Datos'!$H$8*L33*M33+'Optativa 2 Datos'!$H$9*N33*O33+'Optativa 2 Datos'!$H$10*P33*Q33+'Optativa 2 Datos'!$H$11*R33*S33+'Optativa 2 Datos'!$H$12*T33*U33+'Optativa 2 Datos'!$H$13*V33*W33,2)</f>
        <v>0</v>
      </c>
      <c r="AI33" s="24">
        <f>ROUND('Optativa 2 Datos'!$H$4*D33+'Optativa 2 Datos'!$H$5*F33+'Optativa 2 Datos'!$H$6*H33+'Optativa 2 Datos'!$H$7*J33+'Optativa 2 Datos'!$H$8*L33+'Optativa 2 Datos'!$H$9*N33+'Optativa 2 Datos'!$H$10*P33+'Optativa 2 Datos'!$H$11*R33+'Optativa 2 Datos'!$H$12*T33+'Optativa 2 Datos'!$H$13*V33,2)</f>
        <v>0</v>
      </c>
      <c r="AJ33" s="24">
        <f>ROUND('Optativa 2 Datos'!$I$4*D33*E33+'Optativa 2 Datos'!$I$5*F33*G33+'Optativa 2 Datos'!$I$6*H33*I33+'Optativa 2 Datos'!$I$7*J33*K33+'Optativa 2 Datos'!$I$8*L33*M33+'Optativa 2 Datos'!$I$9*N33*O33+'Optativa 2 Datos'!$I$10*P33*Q33+'Optativa 2 Datos'!$I$11*R33*S33+'Optativa 2 Datos'!$I$12*T33*U33+'Optativa 2 Datos'!$I$13*V33*W33,2)</f>
        <v>0</v>
      </c>
      <c r="AK33" s="24">
        <f>ROUND('Optativa 2 Datos'!$I$4*D33+'Optativa 2 Datos'!$I$5*F33+'Optativa 2 Datos'!$I$6*H33+'Optativa 2 Datos'!$I$7*J33+'Optativa 2 Datos'!$I$8*L33+'Optativa 2 Datos'!$I$9*N33+'Optativa 2 Datos'!$I$10*P33+'Optativa 2 Datos'!$I$11*R33+'Optativa 2 Datos'!$I$12*T33+'Optativa 2 Datos'!$I$13*V33,2)</f>
        <v>0</v>
      </c>
      <c r="AL33" s="24">
        <f>ROUND('Optativa 2 Datos'!$J$4*D33*E33+'Optativa 2 Datos'!$J$5*F33*G33+'Optativa 2 Datos'!$J$6*H33*I33+'Optativa 2 Datos'!$J$7*J33*K33+'Optativa 2 Datos'!$J$8*L33*M33+'Optativa 2 Datos'!$J$9*N33*O33+'Optativa 2 Datos'!$J$10*P33*Q33+'Optativa 2 Datos'!$J$11*R33*S33+'Optativa 2 Datos'!$J$12*T33*U33+'Optativa 2 Datos'!$J$13*V33*W33,2)</f>
        <v>0</v>
      </c>
      <c r="AM33" s="24">
        <f>ROUND('Optativa 2 Datos'!$J$4*D33+'Optativa 2 Datos'!$J$5*F33+'Optativa 2 Datos'!$J$6*H33+'Optativa 2 Datos'!$J$7*J33+'Optativa 2 Datos'!$J$8*L33+'Optativa 2 Datos'!$J$9*N33+'Optativa 2 Datos'!$J$10*P33+'Optativa 2 Datos'!$J$11*R33+'Optativa 2 Datos'!$J$12*T33+'Optativa 2 Datos'!$J$13*V33,2)</f>
        <v>0</v>
      </c>
      <c r="AN33" s="24">
        <f>ROUND('Optativa 2 Datos'!$K$4*D33*E33+'Optativa 2 Datos'!$K$5*F33*G33+'Optativa 2 Datos'!$K$6*H33*I33+'Optativa 2 Datos'!$K$7*J33*K33+'Optativa 2 Datos'!$K$8*L33*M33+'Optativa 2 Datos'!$K$9*N33*O33+'Optativa 2 Datos'!$K$10*P33*Q33+'Optativa 2 Datos'!$K$11*R33*S33+'Optativa 2 Datos'!$K$12*T33*U33+'Optativa 2 Datos'!$K$13*V33*W33,2)</f>
        <v>0</v>
      </c>
      <c r="AO33" s="24">
        <f>ROUND('Optativa 2 Datos'!$K$4*D33+'Optativa 2 Datos'!$K$5*F33+'Optativa 2 Datos'!$K$6*H33+'Optativa 2 Datos'!$K$7*J33+'Optativa 2 Datos'!$K$8*L33+'Optativa 2 Datos'!$K$9*N33+'Optativa 2 Datos'!$K$10*P33+'Optativa 2 Datos'!$K$11*R33+'Optativa 2 Datos'!$K$12*T33+'Optativa 2 Datos'!$K$13*V33,2)</f>
        <v>0</v>
      </c>
    </row>
    <row r="34" spans="1:41" x14ac:dyDescent="0.25">
      <c r="A34" s="2">
        <v>31</v>
      </c>
      <c r="B34" s="1" t="str">
        <f>IF(ISBLANK(PRINCIPAL!B34)," ",PRINCIPAL!B34)</f>
        <v xml:space="preserve"> </v>
      </c>
      <c r="C34" s="14">
        <f t="shared" si="1"/>
        <v>0</v>
      </c>
      <c r="D34" s="12">
        <f t="shared" si="2"/>
        <v>0</v>
      </c>
      <c r="E34" s="10"/>
      <c r="F34" s="12">
        <f t="shared" si="8"/>
        <v>0</v>
      </c>
      <c r="G34" s="10"/>
      <c r="H34" s="12">
        <f t="shared" si="9"/>
        <v>0</v>
      </c>
      <c r="I34" s="10"/>
      <c r="J34" s="12">
        <f t="shared" si="10"/>
        <v>0</v>
      </c>
      <c r="K34" s="10"/>
      <c r="L34" s="12">
        <f t="shared" si="11"/>
        <v>0</v>
      </c>
      <c r="M34" s="10"/>
      <c r="N34" s="12">
        <f t="shared" si="3"/>
        <v>0</v>
      </c>
      <c r="O34" s="10"/>
      <c r="P34" s="12">
        <f t="shared" si="4"/>
        <v>0</v>
      </c>
      <c r="Q34" s="10"/>
      <c r="R34" s="12">
        <f t="shared" si="5"/>
        <v>0</v>
      </c>
      <c r="S34" s="10"/>
      <c r="T34" s="12">
        <f t="shared" si="6"/>
        <v>0</v>
      </c>
      <c r="U34" s="10"/>
      <c r="V34" s="12">
        <f t="shared" si="7"/>
        <v>0</v>
      </c>
      <c r="W34" s="10"/>
      <c r="Z34" s="24">
        <f>ROUND('Optativa 2 Datos'!$D$4*D34*E34+'Optativa 2 Datos'!$D$5*F34*G34+'Optativa 2 Datos'!$D$6*H34*I34+'Optativa 2 Datos'!$D$7*J34*K34+'Optativa 2 Datos'!$D$8*L34*M34+'Optativa 2 Datos'!$D$9*N34*O34+'Optativa 2 Datos'!$D$10*P34*Q34+'Optativa 2 Datos'!$D$11*R34*S34+'Optativa 2 Datos'!$D$12*T34*U34+'Optativa 2 Datos'!$D$13*V34*W34,2)</f>
        <v>0</v>
      </c>
      <c r="AA34" s="24">
        <f>ROUND('Optativa 2 Datos'!$D$4*D34+'Optativa 2 Datos'!$D$5*F34+'Optativa 2 Datos'!$D$6*H34+'Optativa 2 Datos'!$D$7*J34+'Optativa 2 Datos'!$D$8*L34+'Optativa 2 Datos'!$D$9*N34+'Optativa 2 Datos'!$D$10*P34+'Optativa 2 Datos'!$D$11*R34+'Optativa 2 Datos'!$D$12*T34+'Optativa 2 Datos'!$D$13*V34,2)</f>
        <v>0</v>
      </c>
      <c r="AB34" s="24">
        <f>ROUND('Optativa 2 Datos'!$E$4*D34*E34+'Optativa 2 Datos'!$E$5*F34*G34+'Optativa 2 Datos'!$E$6*H34*I34+'Optativa 2 Datos'!$E$7*J34*K34+'Optativa 2 Datos'!$E$8*L34*M34+'Optativa 2 Datos'!$E$9*N34*O34+'Optativa 2 Datos'!$E$10*P34*Q34+'Optativa 2 Datos'!$E$11*R34*S34+'Optativa 2 Datos'!$E$12*T34*U34+'Optativa 2 Datos'!$E$13*V34*W34,2)</f>
        <v>0</v>
      </c>
      <c r="AC34" s="24">
        <f>ROUND('Optativa 2 Datos'!$E$4*D34+'Optativa 2 Datos'!$E$5*F34+'Optativa 2 Datos'!$E$6*H34+'Optativa 2 Datos'!$E$7*J34+'Optativa 2 Datos'!$E$8*L34+'Optativa 2 Datos'!$E$9*N34+'Optativa 2 Datos'!$E$10*P34+'Optativa 2 Datos'!$E$11*R34+'Optativa 2 Datos'!$E$12*T34+'Optativa 2 Datos'!$E$13*V34,2)</f>
        <v>0</v>
      </c>
      <c r="AD34" s="24">
        <f>ROUND('Optativa 2 Datos'!$F$4*D34*E34+'Optativa 2 Datos'!$F$5*F34*G34+'Optativa 2 Datos'!$F$6*H34*I34+'Optativa 2 Datos'!$F$7*J34*K34+'Optativa 2 Datos'!$F$8*L34*M34+'Optativa 2 Datos'!$F$9*N34*O34+'Optativa 2 Datos'!$F$10*P34*Q34+'Optativa 2 Datos'!$F$11*R34*S34+'Optativa 2 Datos'!$F$12*T34*U34+'Optativa 2 Datos'!$F$13*V34*W34,2)</f>
        <v>0</v>
      </c>
      <c r="AE34" s="24">
        <f>ROUND('Optativa 2 Datos'!$F$4*D34+'Optativa 2 Datos'!$F$5*F34+'Optativa 2 Datos'!$F$6*H34+'Optativa 2 Datos'!$F$7*J34+'Optativa 2 Datos'!$F$8*L34+'Optativa 2 Datos'!$F$9*N34+'Optativa 2 Datos'!$F$10*P34+'Optativa 2 Datos'!$F$11*R34+'Optativa 2 Datos'!$F$12*T34+'Optativa 2 Datos'!$F$13*V34,2)</f>
        <v>0</v>
      </c>
      <c r="AF34" s="24">
        <f>ROUND('Optativa 2 Datos'!$G$4*D34*E34+'Optativa 2 Datos'!$G$5*F34*G34+'Optativa 2 Datos'!$G$6*H34*I34+'Optativa 2 Datos'!$G$7*J34*K34+'Optativa 2 Datos'!$G$8*L34*M34+'Optativa 2 Datos'!$G$9*N34*O34+'Optativa 2 Datos'!$G$10*P34*Q34+'Optativa 2 Datos'!$G$11*R34*S34+'Optativa 2 Datos'!$G$12*T34*U34+'Optativa 2 Datos'!$G$13*V34*W34,2)</f>
        <v>0</v>
      </c>
      <c r="AG34" s="24">
        <f>ROUND('Optativa 2 Datos'!$G$4*D34+'Optativa 2 Datos'!$G$5*F34+'Optativa 2 Datos'!$G$6*H34+'Optativa 2 Datos'!$G$7*J34+'Optativa 2 Datos'!$G$8*L34+'Optativa 2 Datos'!$G$9*N34+'Optativa 2 Datos'!$G$10*P34+'Optativa 2 Datos'!$G$11*R34+'Optativa 2 Datos'!$G$12*T34+'Optativa 2 Datos'!$G$13*V34,2)</f>
        <v>0</v>
      </c>
      <c r="AH34" s="24">
        <f>ROUND('Optativa 2 Datos'!$H$4*D34*E34+'Optativa 2 Datos'!$H$5*F34*G34+'Optativa 2 Datos'!$H$6*H34*I34+'Optativa 2 Datos'!$H$7*J34*K34+'Optativa 2 Datos'!$H$8*L34*M34+'Optativa 2 Datos'!$H$9*N34*O34+'Optativa 2 Datos'!$H$10*P34*Q34+'Optativa 2 Datos'!$H$11*R34*S34+'Optativa 2 Datos'!$H$12*T34*U34+'Optativa 2 Datos'!$H$13*V34*W34,2)</f>
        <v>0</v>
      </c>
      <c r="AI34" s="24">
        <f>ROUND('Optativa 2 Datos'!$H$4*D34+'Optativa 2 Datos'!$H$5*F34+'Optativa 2 Datos'!$H$6*H34+'Optativa 2 Datos'!$H$7*J34+'Optativa 2 Datos'!$H$8*L34+'Optativa 2 Datos'!$H$9*N34+'Optativa 2 Datos'!$H$10*P34+'Optativa 2 Datos'!$H$11*R34+'Optativa 2 Datos'!$H$12*T34+'Optativa 2 Datos'!$H$13*V34,2)</f>
        <v>0</v>
      </c>
      <c r="AJ34" s="24">
        <f>ROUND('Optativa 2 Datos'!$I$4*D34*E34+'Optativa 2 Datos'!$I$5*F34*G34+'Optativa 2 Datos'!$I$6*H34*I34+'Optativa 2 Datos'!$I$7*J34*K34+'Optativa 2 Datos'!$I$8*L34*M34+'Optativa 2 Datos'!$I$9*N34*O34+'Optativa 2 Datos'!$I$10*P34*Q34+'Optativa 2 Datos'!$I$11*R34*S34+'Optativa 2 Datos'!$I$12*T34*U34+'Optativa 2 Datos'!$I$13*V34*W34,2)</f>
        <v>0</v>
      </c>
      <c r="AK34" s="24">
        <f>ROUND('Optativa 2 Datos'!$I$4*D34+'Optativa 2 Datos'!$I$5*F34+'Optativa 2 Datos'!$I$6*H34+'Optativa 2 Datos'!$I$7*J34+'Optativa 2 Datos'!$I$8*L34+'Optativa 2 Datos'!$I$9*N34+'Optativa 2 Datos'!$I$10*P34+'Optativa 2 Datos'!$I$11*R34+'Optativa 2 Datos'!$I$12*T34+'Optativa 2 Datos'!$I$13*V34,2)</f>
        <v>0</v>
      </c>
      <c r="AL34" s="24">
        <f>ROUND('Optativa 2 Datos'!$J$4*D34*E34+'Optativa 2 Datos'!$J$5*F34*G34+'Optativa 2 Datos'!$J$6*H34*I34+'Optativa 2 Datos'!$J$7*J34*K34+'Optativa 2 Datos'!$J$8*L34*M34+'Optativa 2 Datos'!$J$9*N34*O34+'Optativa 2 Datos'!$J$10*P34*Q34+'Optativa 2 Datos'!$J$11*R34*S34+'Optativa 2 Datos'!$J$12*T34*U34+'Optativa 2 Datos'!$J$13*V34*W34,2)</f>
        <v>0</v>
      </c>
      <c r="AM34" s="24">
        <f>ROUND('Optativa 2 Datos'!$J$4*D34+'Optativa 2 Datos'!$J$5*F34+'Optativa 2 Datos'!$J$6*H34+'Optativa 2 Datos'!$J$7*J34+'Optativa 2 Datos'!$J$8*L34+'Optativa 2 Datos'!$J$9*N34+'Optativa 2 Datos'!$J$10*P34+'Optativa 2 Datos'!$J$11*R34+'Optativa 2 Datos'!$J$12*T34+'Optativa 2 Datos'!$J$13*V34,2)</f>
        <v>0</v>
      </c>
      <c r="AN34" s="24">
        <f>ROUND('Optativa 2 Datos'!$K$4*D34*E34+'Optativa 2 Datos'!$K$5*F34*G34+'Optativa 2 Datos'!$K$6*H34*I34+'Optativa 2 Datos'!$K$7*J34*K34+'Optativa 2 Datos'!$K$8*L34*M34+'Optativa 2 Datos'!$K$9*N34*O34+'Optativa 2 Datos'!$K$10*P34*Q34+'Optativa 2 Datos'!$K$11*R34*S34+'Optativa 2 Datos'!$K$12*T34*U34+'Optativa 2 Datos'!$K$13*V34*W34,2)</f>
        <v>0</v>
      </c>
      <c r="AO34" s="24">
        <f>ROUND('Optativa 2 Datos'!$K$4*D34+'Optativa 2 Datos'!$K$5*F34+'Optativa 2 Datos'!$K$6*H34+'Optativa 2 Datos'!$K$7*J34+'Optativa 2 Datos'!$K$8*L34+'Optativa 2 Datos'!$K$9*N34+'Optativa 2 Datos'!$K$10*P34+'Optativa 2 Datos'!$K$11*R34+'Optativa 2 Datos'!$K$12*T34+'Optativa 2 Datos'!$K$13*V34,2)</f>
        <v>0</v>
      </c>
    </row>
    <row r="35" spans="1:41" x14ac:dyDescent="0.25">
      <c r="A35" s="2">
        <v>32</v>
      </c>
      <c r="B35" s="2" t="str">
        <f>IF(ISBLANK(PRINCIPAL!B35)," ",PRINCIPAL!B35)</f>
        <v xml:space="preserve"> </v>
      </c>
      <c r="C35" s="14">
        <f t="shared" si="1"/>
        <v>0</v>
      </c>
      <c r="D35" s="12">
        <f t="shared" si="2"/>
        <v>0</v>
      </c>
      <c r="E35" s="9"/>
      <c r="F35" s="12">
        <f t="shared" si="8"/>
        <v>0</v>
      </c>
      <c r="G35" s="9"/>
      <c r="H35" s="12">
        <f t="shared" si="9"/>
        <v>0</v>
      </c>
      <c r="I35" s="9"/>
      <c r="J35" s="12">
        <f t="shared" si="10"/>
        <v>0</v>
      </c>
      <c r="K35" s="9"/>
      <c r="L35" s="12">
        <f t="shared" si="11"/>
        <v>0</v>
      </c>
      <c r="M35" s="9"/>
      <c r="N35" s="12">
        <f t="shared" si="3"/>
        <v>0</v>
      </c>
      <c r="O35" s="9"/>
      <c r="P35" s="12">
        <f t="shared" si="4"/>
        <v>0</v>
      </c>
      <c r="Q35" s="9"/>
      <c r="R35" s="12">
        <f t="shared" si="5"/>
        <v>0</v>
      </c>
      <c r="S35" s="9"/>
      <c r="T35" s="12">
        <f t="shared" si="6"/>
        <v>0</v>
      </c>
      <c r="U35" s="9"/>
      <c r="V35" s="12">
        <f t="shared" si="7"/>
        <v>0</v>
      </c>
      <c r="W35" s="9"/>
      <c r="Z35" s="24">
        <f>ROUND('Optativa 2 Datos'!$D$4*D35*E35+'Optativa 2 Datos'!$D$5*F35*G35+'Optativa 2 Datos'!$D$6*H35*I35+'Optativa 2 Datos'!$D$7*J35*K35+'Optativa 2 Datos'!$D$8*L35*M35+'Optativa 2 Datos'!$D$9*N35*O35+'Optativa 2 Datos'!$D$10*P35*Q35+'Optativa 2 Datos'!$D$11*R35*S35+'Optativa 2 Datos'!$D$12*T35*U35+'Optativa 2 Datos'!$D$13*V35*W35,2)</f>
        <v>0</v>
      </c>
      <c r="AA35" s="24">
        <f>ROUND('Optativa 2 Datos'!$D$4*D35+'Optativa 2 Datos'!$D$5*F35+'Optativa 2 Datos'!$D$6*H35+'Optativa 2 Datos'!$D$7*J35+'Optativa 2 Datos'!$D$8*L35+'Optativa 2 Datos'!$D$9*N35+'Optativa 2 Datos'!$D$10*P35+'Optativa 2 Datos'!$D$11*R35+'Optativa 2 Datos'!$D$12*T35+'Optativa 2 Datos'!$D$13*V35,2)</f>
        <v>0</v>
      </c>
      <c r="AB35" s="24">
        <f>ROUND('Optativa 2 Datos'!$E$4*D35*E35+'Optativa 2 Datos'!$E$5*F35*G35+'Optativa 2 Datos'!$E$6*H35*I35+'Optativa 2 Datos'!$E$7*J35*K35+'Optativa 2 Datos'!$E$8*L35*M35+'Optativa 2 Datos'!$E$9*N35*O35+'Optativa 2 Datos'!$E$10*P35*Q35+'Optativa 2 Datos'!$E$11*R35*S35+'Optativa 2 Datos'!$E$12*T35*U35+'Optativa 2 Datos'!$E$13*V35*W35,2)</f>
        <v>0</v>
      </c>
      <c r="AC35" s="24">
        <f>ROUND('Optativa 2 Datos'!$E$4*D35+'Optativa 2 Datos'!$E$5*F35+'Optativa 2 Datos'!$E$6*H35+'Optativa 2 Datos'!$E$7*J35+'Optativa 2 Datos'!$E$8*L35+'Optativa 2 Datos'!$E$9*N35+'Optativa 2 Datos'!$E$10*P35+'Optativa 2 Datos'!$E$11*R35+'Optativa 2 Datos'!$E$12*T35+'Optativa 2 Datos'!$E$13*V35,2)</f>
        <v>0</v>
      </c>
      <c r="AD35" s="24">
        <f>ROUND('Optativa 2 Datos'!$F$4*D35*E35+'Optativa 2 Datos'!$F$5*F35*G35+'Optativa 2 Datos'!$F$6*H35*I35+'Optativa 2 Datos'!$F$7*J35*K35+'Optativa 2 Datos'!$F$8*L35*M35+'Optativa 2 Datos'!$F$9*N35*O35+'Optativa 2 Datos'!$F$10*P35*Q35+'Optativa 2 Datos'!$F$11*R35*S35+'Optativa 2 Datos'!$F$12*T35*U35+'Optativa 2 Datos'!$F$13*V35*W35,2)</f>
        <v>0</v>
      </c>
      <c r="AE35" s="24">
        <f>ROUND('Optativa 2 Datos'!$F$4*D35+'Optativa 2 Datos'!$F$5*F35+'Optativa 2 Datos'!$F$6*H35+'Optativa 2 Datos'!$F$7*J35+'Optativa 2 Datos'!$F$8*L35+'Optativa 2 Datos'!$F$9*N35+'Optativa 2 Datos'!$F$10*P35+'Optativa 2 Datos'!$F$11*R35+'Optativa 2 Datos'!$F$12*T35+'Optativa 2 Datos'!$F$13*V35,2)</f>
        <v>0</v>
      </c>
      <c r="AF35" s="24">
        <f>ROUND('Optativa 2 Datos'!$G$4*D35*E35+'Optativa 2 Datos'!$G$5*F35*G35+'Optativa 2 Datos'!$G$6*H35*I35+'Optativa 2 Datos'!$G$7*J35*K35+'Optativa 2 Datos'!$G$8*L35*M35+'Optativa 2 Datos'!$G$9*N35*O35+'Optativa 2 Datos'!$G$10*P35*Q35+'Optativa 2 Datos'!$G$11*R35*S35+'Optativa 2 Datos'!$G$12*T35*U35+'Optativa 2 Datos'!$G$13*V35*W35,2)</f>
        <v>0</v>
      </c>
      <c r="AG35" s="24">
        <f>ROUND('Optativa 2 Datos'!$G$4*D35+'Optativa 2 Datos'!$G$5*F35+'Optativa 2 Datos'!$G$6*H35+'Optativa 2 Datos'!$G$7*J35+'Optativa 2 Datos'!$G$8*L35+'Optativa 2 Datos'!$G$9*N35+'Optativa 2 Datos'!$G$10*P35+'Optativa 2 Datos'!$G$11*R35+'Optativa 2 Datos'!$G$12*T35+'Optativa 2 Datos'!$G$13*V35,2)</f>
        <v>0</v>
      </c>
      <c r="AH35" s="24">
        <f>ROUND('Optativa 2 Datos'!$H$4*D35*E35+'Optativa 2 Datos'!$H$5*F35*G35+'Optativa 2 Datos'!$H$6*H35*I35+'Optativa 2 Datos'!$H$7*J35*K35+'Optativa 2 Datos'!$H$8*L35*M35+'Optativa 2 Datos'!$H$9*N35*O35+'Optativa 2 Datos'!$H$10*P35*Q35+'Optativa 2 Datos'!$H$11*R35*S35+'Optativa 2 Datos'!$H$12*T35*U35+'Optativa 2 Datos'!$H$13*V35*W35,2)</f>
        <v>0</v>
      </c>
      <c r="AI35" s="24">
        <f>ROUND('Optativa 2 Datos'!$H$4*D35+'Optativa 2 Datos'!$H$5*F35+'Optativa 2 Datos'!$H$6*H35+'Optativa 2 Datos'!$H$7*J35+'Optativa 2 Datos'!$H$8*L35+'Optativa 2 Datos'!$H$9*N35+'Optativa 2 Datos'!$H$10*P35+'Optativa 2 Datos'!$H$11*R35+'Optativa 2 Datos'!$H$12*T35+'Optativa 2 Datos'!$H$13*V35,2)</f>
        <v>0</v>
      </c>
      <c r="AJ35" s="24">
        <f>ROUND('Optativa 2 Datos'!$I$4*D35*E35+'Optativa 2 Datos'!$I$5*F35*G35+'Optativa 2 Datos'!$I$6*H35*I35+'Optativa 2 Datos'!$I$7*J35*K35+'Optativa 2 Datos'!$I$8*L35*M35+'Optativa 2 Datos'!$I$9*N35*O35+'Optativa 2 Datos'!$I$10*P35*Q35+'Optativa 2 Datos'!$I$11*R35*S35+'Optativa 2 Datos'!$I$12*T35*U35+'Optativa 2 Datos'!$I$13*V35*W35,2)</f>
        <v>0</v>
      </c>
      <c r="AK35" s="24">
        <f>ROUND('Optativa 2 Datos'!$I$4*D35+'Optativa 2 Datos'!$I$5*F35+'Optativa 2 Datos'!$I$6*H35+'Optativa 2 Datos'!$I$7*J35+'Optativa 2 Datos'!$I$8*L35+'Optativa 2 Datos'!$I$9*N35+'Optativa 2 Datos'!$I$10*P35+'Optativa 2 Datos'!$I$11*R35+'Optativa 2 Datos'!$I$12*T35+'Optativa 2 Datos'!$I$13*V35,2)</f>
        <v>0</v>
      </c>
      <c r="AL35" s="24">
        <f>ROUND('Optativa 2 Datos'!$J$4*D35*E35+'Optativa 2 Datos'!$J$5*F35*G35+'Optativa 2 Datos'!$J$6*H35*I35+'Optativa 2 Datos'!$J$7*J35*K35+'Optativa 2 Datos'!$J$8*L35*M35+'Optativa 2 Datos'!$J$9*N35*O35+'Optativa 2 Datos'!$J$10*P35*Q35+'Optativa 2 Datos'!$J$11*R35*S35+'Optativa 2 Datos'!$J$12*T35*U35+'Optativa 2 Datos'!$J$13*V35*W35,2)</f>
        <v>0</v>
      </c>
      <c r="AM35" s="24">
        <f>ROUND('Optativa 2 Datos'!$J$4*D35+'Optativa 2 Datos'!$J$5*F35+'Optativa 2 Datos'!$J$6*H35+'Optativa 2 Datos'!$J$7*J35+'Optativa 2 Datos'!$J$8*L35+'Optativa 2 Datos'!$J$9*N35+'Optativa 2 Datos'!$J$10*P35+'Optativa 2 Datos'!$J$11*R35+'Optativa 2 Datos'!$J$12*T35+'Optativa 2 Datos'!$J$13*V35,2)</f>
        <v>0</v>
      </c>
      <c r="AN35" s="24">
        <f>ROUND('Optativa 2 Datos'!$K$4*D35*E35+'Optativa 2 Datos'!$K$5*F35*G35+'Optativa 2 Datos'!$K$6*H35*I35+'Optativa 2 Datos'!$K$7*J35*K35+'Optativa 2 Datos'!$K$8*L35*M35+'Optativa 2 Datos'!$K$9*N35*O35+'Optativa 2 Datos'!$K$10*P35*Q35+'Optativa 2 Datos'!$K$11*R35*S35+'Optativa 2 Datos'!$K$12*T35*U35+'Optativa 2 Datos'!$K$13*V35*W35,2)</f>
        <v>0</v>
      </c>
      <c r="AO35" s="24">
        <f>ROUND('Optativa 2 Datos'!$K$4*D35+'Optativa 2 Datos'!$K$5*F35+'Optativa 2 Datos'!$K$6*H35+'Optativa 2 Datos'!$K$7*J35+'Optativa 2 Datos'!$K$8*L35+'Optativa 2 Datos'!$K$9*N35+'Optativa 2 Datos'!$K$10*P35+'Optativa 2 Datos'!$K$11*R35+'Optativa 2 Datos'!$K$12*T35+'Optativa 2 Datos'!$K$13*V35,2)</f>
        <v>0</v>
      </c>
    </row>
    <row r="36" spans="1:41" x14ac:dyDescent="0.25">
      <c r="A36" s="2">
        <v>33</v>
      </c>
      <c r="B36" s="1" t="str">
        <f>IF(ISBLANK(PRINCIPAL!B36)," ",PRINCIPAL!B36)</f>
        <v xml:space="preserve"> </v>
      </c>
      <c r="C36" s="14">
        <f t="shared" si="1"/>
        <v>0</v>
      </c>
      <c r="D36" s="12">
        <f t="shared" si="2"/>
        <v>0</v>
      </c>
      <c r="E36" s="10"/>
      <c r="F36" s="12">
        <f t="shared" si="8"/>
        <v>0</v>
      </c>
      <c r="G36" s="10"/>
      <c r="H36" s="12">
        <f t="shared" si="9"/>
        <v>0</v>
      </c>
      <c r="I36" s="10"/>
      <c r="J36" s="12">
        <f t="shared" si="10"/>
        <v>0</v>
      </c>
      <c r="K36" s="10"/>
      <c r="L36" s="12">
        <f t="shared" si="11"/>
        <v>0</v>
      </c>
      <c r="M36" s="10"/>
      <c r="N36" s="12">
        <f t="shared" si="3"/>
        <v>0</v>
      </c>
      <c r="O36" s="10"/>
      <c r="P36" s="12">
        <f t="shared" si="4"/>
        <v>0</v>
      </c>
      <c r="Q36" s="10"/>
      <c r="R36" s="12">
        <f t="shared" si="5"/>
        <v>0</v>
      </c>
      <c r="S36" s="10"/>
      <c r="T36" s="12">
        <f t="shared" si="6"/>
        <v>0</v>
      </c>
      <c r="U36" s="10"/>
      <c r="V36" s="12">
        <f t="shared" si="7"/>
        <v>0</v>
      </c>
      <c r="W36" s="10"/>
      <c r="Z36" s="24">
        <f>ROUND('Optativa 2 Datos'!$D$4*D36*E36+'Optativa 2 Datos'!$D$5*F36*G36+'Optativa 2 Datos'!$D$6*H36*I36+'Optativa 2 Datos'!$D$7*J36*K36+'Optativa 2 Datos'!$D$8*L36*M36+'Optativa 2 Datos'!$D$9*N36*O36+'Optativa 2 Datos'!$D$10*P36*Q36+'Optativa 2 Datos'!$D$11*R36*S36+'Optativa 2 Datos'!$D$12*T36*U36+'Optativa 2 Datos'!$D$13*V36*W36,2)</f>
        <v>0</v>
      </c>
      <c r="AA36" s="24">
        <f>ROUND('Optativa 2 Datos'!$D$4*D36+'Optativa 2 Datos'!$D$5*F36+'Optativa 2 Datos'!$D$6*H36+'Optativa 2 Datos'!$D$7*J36+'Optativa 2 Datos'!$D$8*L36+'Optativa 2 Datos'!$D$9*N36+'Optativa 2 Datos'!$D$10*P36+'Optativa 2 Datos'!$D$11*R36+'Optativa 2 Datos'!$D$12*T36+'Optativa 2 Datos'!$D$13*V36,2)</f>
        <v>0</v>
      </c>
      <c r="AB36" s="24">
        <f>ROUND('Optativa 2 Datos'!$E$4*D36*E36+'Optativa 2 Datos'!$E$5*F36*G36+'Optativa 2 Datos'!$E$6*H36*I36+'Optativa 2 Datos'!$E$7*J36*K36+'Optativa 2 Datos'!$E$8*L36*M36+'Optativa 2 Datos'!$E$9*N36*O36+'Optativa 2 Datos'!$E$10*P36*Q36+'Optativa 2 Datos'!$E$11*R36*S36+'Optativa 2 Datos'!$E$12*T36*U36+'Optativa 2 Datos'!$E$13*V36*W36,2)</f>
        <v>0</v>
      </c>
      <c r="AC36" s="24">
        <f>ROUND('Optativa 2 Datos'!$E$4*D36+'Optativa 2 Datos'!$E$5*F36+'Optativa 2 Datos'!$E$6*H36+'Optativa 2 Datos'!$E$7*J36+'Optativa 2 Datos'!$E$8*L36+'Optativa 2 Datos'!$E$9*N36+'Optativa 2 Datos'!$E$10*P36+'Optativa 2 Datos'!$E$11*R36+'Optativa 2 Datos'!$E$12*T36+'Optativa 2 Datos'!$E$13*V36,2)</f>
        <v>0</v>
      </c>
      <c r="AD36" s="24">
        <f>ROUND('Optativa 2 Datos'!$F$4*D36*E36+'Optativa 2 Datos'!$F$5*F36*G36+'Optativa 2 Datos'!$F$6*H36*I36+'Optativa 2 Datos'!$F$7*J36*K36+'Optativa 2 Datos'!$F$8*L36*M36+'Optativa 2 Datos'!$F$9*N36*O36+'Optativa 2 Datos'!$F$10*P36*Q36+'Optativa 2 Datos'!$F$11*R36*S36+'Optativa 2 Datos'!$F$12*T36*U36+'Optativa 2 Datos'!$F$13*V36*W36,2)</f>
        <v>0</v>
      </c>
      <c r="AE36" s="24">
        <f>ROUND('Optativa 2 Datos'!$F$4*D36+'Optativa 2 Datos'!$F$5*F36+'Optativa 2 Datos'!$F$6*H36+'Optativa 2 Datos'!$F$7*J36+'Optativa 2 Datos'!$F$8*L36+'Optativa 2 Datos'!$F$9*N36+'Optativa 2 Datos'!$F$10*P36+'Optativa 2 Datos'!$F$11*R36+'Optativa 2 Datos'!$F$12*T36+'Optativa 2 Datos'!$F$13*V36,2)</f>
        <v>0</v>
      </c>
      <c r="AF36" s="24">
        <f>ROUND('Optativa 2 Datos'!$G$4*D36*E36+'Optativa 2 Datos'!$G$5*F36*G36+'Optativa 2 Datos'!$G$6*H36*I36+'Optativa 2 Datos'!$G$7*J36*K36+'Optativa 2 Datos'!$G$8*L36*M36+'Optativa 2 Datos'!$G$9*N36*O36+'Optativa 2 Datos'!$G$10*P36*Q36+'Optativa 2 Datos'!$G$11*R36*S36+'Optativa 2 Datos'!$G$12*T36*U36+'Optativa 2 Datos'!$G$13*V36*W36,2)</f>
        <v>0</v>
      </c>
      <c r="AG36" s="24">
        <f>ROUND('Optativa 2 Datos'!$G$4*D36+'Optativa 2 Datos'!$G$5*F36+'Optativa 2 Datos'!$G$6*H36+'Optativa 2 Datos'!$G$7*J36+'Optativa 2 Datos'!$G$8*L36+'Optativa 2 Datos'!$G$9*N36+'Optativa 2 Datos'!$G$10*P36+'Optativa 2 Datos'!$G$11*R36+'Optativa 2 Datos'!$G$12*T36+'Optativa 2 Datos'!$G$13*V36,2)</f>
        <v>0</v>
      </c>
      <c r="AH36" s="24">
        <f>ROUND('Optativa 2 Datos'!$H$4*D36*E36+'Optativa 2 Datos'!$H$5*F36*G36+'Optativa 2 Datos'!$H$6*H36*I36+'Optativa 2 Datos'!$H$7*J36*K36+'Optativa 2 Datos'!$H$8*L36*M36+'Optativa 2 Datos'!$H$9*N36*O36+'Optativa 2 Datos'!$H$10*P36*Q36+'Optativa 2 Datos'!$H$11*R36*S36+'Optativa 2 Datos'!$H$12*T36*U36+'Optativa 2 Datos'!$H$13*V36*W36,2)</f>
        <v>0</v>
      </c>
      <c r="AI36" s="24">
        <f>ROUND('Optativa 2 Datos'!$H$4*D36+'Optativa 2 Datos'!$H$5*F36+'Optativa 2 Datos'!$H$6*H36+'Optativa 2 Datos'!$H$7*J36+'Optativa 2 Datos'!$H$8*L36+'Optativa 2 Datos'!$H$9*N36+'Optativa 2 Datos'!$H$10*P36+'Optativa 2 Datos'!$H$11*R36+'Optativa 2 Datos'!$H$12*T36+'Optativa 2 Datos'!$H$13*V36,2)</f>
        <v>0</v>
      </c>
      <c r="AJ36" s="24">
        <f>ROUND('Optativa 2 Datos'!$I$4*D36*E36+'Optativa 2 Datos'!$I$5*F36*G36+'Optativa 2 Datos'!$I$6*H36*I36+'Optativa 2 Datos'!$I$7*J36*K36+'Optativa 2 Datos'!$I$8*L36*M36+'Optativa 2 Datos'!$I$9*N36*O36+'Optativa 2 Datos'!$I$10*P36*Q36+'Optativa 2 Datos'!$I$11*R36*S36+'Optativa 2 Datos'!$I$12*T36*U36+'Optativa 2 Datos'!$I$13*V36*W36,2)</f>
        <v>0</v>
      </c>
      <c r="AK36" s="24">
        <f>ROUND('Optativa 2 Datos'!$I$4*D36+'Optativa 2 Datos'!$I$5*F36+'Optativa 2 Datos'!$I$6*H36+'Optativa 2 Datos'!$I$7*J36+'Optativa 2 Datos'!$I$8*L36+'Optativa 2 Datos'!$I$9*N36+'Optativa 2 Datos'!$I$10*P36+'Optativa 2 Datos'!$I$11*R36+'Optativa 2 Datos'!$I$12*T36+'Optativa 2 Datos'!$I$13*V36,2)</f>
        <v>0</v>
      </c>
      <c r="AL36" s="24">
        <f>ROUND('Optativa 2 Datos'!$J$4*D36*E36+'Optativa 2 Datos'!$J$5*F36*G36+'Optativa 2 Datos'!$J$6*H36*I36+'Optativa 2 Datos'!$J$7*J36*K36+'Optativa 2 Datos'!$J$8*L36*M36+'Optativa 2 Datos'!$J$9*N36*O36+'Optativa 2 Datos'!$J$10*P36*Q36+'Optativa 2 Datos'!$J$11*R36*S36+'Optativa 2 Datos'!$J$12*T36*U36+'Optativa 2 Datos'!$J$13*V36*W36,2)</f>
        <v>0</v>
      </c>
      <c r="AM36" s="24">
        <f>ROUND('Optativa 2 Datos'!$J$4*D36+'Optativa 2 Datos'!$J$5*F36+'Optativa 2 Datos'!$J$6*H36+'Optativa 2 Datos'!$J$7*J36+'Optativa 2 Datos'!$J$8*L36+'Optativa 2 Datos'!$J$9*N36+'Optativa 2 Datos'!$J$10*P36+'Optativa 2 Datos'!$J$11*R36+'Optativa 2 Datos'!$J$12*T36+'Optativa 2 Datos'!$J$13*V36,2)</f>
        <v>0</v>
      </c>
      <c r="AN36" s="24">
        <f>ROUND('Optativa 2 Datos'!$K$4*D36*E36+'Optativa 2 Datos'!$K$5*F36*G36+'Optativa 2 Datos'!$K$6*H36*I36+'Optativa 2 Datos'!$K$7*J36*K36+'Optativa 2 Datos'!$K$8*L36*M36+'Optativa 2 Datos'!$K$9*N36*O36+'Optativa 2 Datos'!$K$10*P36*Q36+'Optativa 2 Datos'!$K$11*R36*S36+'Optativa 2 Datos'!$K$12*T36*U36+'Optativa 2 Datos'!$K$13*V36*W36,2)</f>
        <v>0</v>
      </c>
      <c r="AO36" s="24">
        <f>ROUND('Optativa 2 Datos'!$K$4*D36+'Optativa 2 Datos'!$K$5*F36+'Optativa 2 Datos'!$K$6*H36+'Optativa 2 Datos'!$K$7*J36+'Optativa 2 Datos'!$K$8*L36+'Optativa 2 Datos'!$K$9*N36+'Optativa 2 Datos'!$K$10*P36+'Optativa 2 Datos'!$K$11*R36+'Optativa 2 Datos'!$K$12*T36+'Optativa 2 Datos'!$K$13*V36,2)</f>
        <v>0</v>
      </c>
    </row>
    <row r="37" spans="1:41" x14ac:dyDescent="0.25">
      <c r="A37" s="2">
        <v>34</v>
      </c>
      <c r="B37" s="2" t="str">
        <f>IF(ISBLANK(PRINCIPAL!B37)," ",PRINCIPAL!B37)</f>
        <v xml:space="preserve"> </v>
      </c>
      <c r="C37" s="14">
        <f t="shared" si="1"/>
        <v>0</v>
      </c>
      <c r="D37" s="12">
        <f t="shared" si="2"/>
        <v>0</v>
      </c>
      <c r="E37" s="9"/>
      <c r="F37" s="12">
        <f t="shared" si="8"/>
        <v>0</v>
      </c>
      <c r="G37" s="9"/>
      <c r="H37" s="12">
        <f t="shared" si="9"/>
        <v>0</v>
      </c>
      <c r="I37" s="9"/>
      <c r="J37" s="12">
        <f t="shared" si="10"/>
        <v>0</v>
      </c>
      <c r="K37" s="9"/>
      <c r="L37" s="12">
        <f t="shared" si="11"/>
        <v>0</v>
      </c>
      <c r="M37" s="9"/>
      <c r="N37" s="12">
        <f t="shared" si="3"/>
        <v>0</v>
      </c>
      <c r="O37" s="9"/>
      <c r="P37" s="12">
        <f t="shared" si="4"/>
        <v>0</v>
      </c>
      <c r="Q37" s="9"/>
      <c r="R37" s="12">
        <f t="shared" si="5"/>
        <v>0</v>
      </c>
      <c r="S37" s="9"/>
      <c r="T37" s="12">
        <f t="shared" si="6"/>
        <v>0</v>
      </c>
      <c r="U37" s="9"/>
      <c r="V37" s="12">
        <f t="shared" si="7"/>
        <v>0</v>
      </c>
      <c r="W37" s="9"/>
      <c r="Z37" s="24">
        <f>ROUND('Optativa 2 Datos'!$D$4*D37*E37+'Optativa 2 Datos'!$D$5*F37*G37+'Optativa 2 Datos'!$D$6*H37*I37+'Optativa 2 Datos'!$D$7*J37*K37+'Optativa 2 Datos'!$D$8*L37*M37+'Optativa 2 Datos'!$D$9*N37*O37+'Optativa 2 Datos'!$D$10*P37*Q37+'Optativa 2 Datos'!$D$11*R37*S37+'Optativa 2 Datos'!$D$12*T37*U37+'Optativa 2 Datos'!$D$13*V37*W37,2)</f>
        <v>0</v>
      </c>
      <c r="AA37" s="24">
        <f>ROUND('Optativa 2 Datos'!$D$4*D37+'Optativa 2 Datos'!$D$5*F37+'Optativa 2 Datos'!$D$6*H37+'Optativa 2 Datos'!$D$7*J37+'Optativa 2 Datos'!$D$8*L37+'Optativa 2 Datos'!$D$9*N37+'Optativa 2 Datos'!$D$10*P37+'Optativa 2 Datos'!$D$11*R37+'Optativa 2 Datos'!$D$12*T37+'Optativa 2 Datos'!$D$13*V37,2)</f>
        <v>0</v>
      </c>
      <c r="AB37" s="24">
        <f>ROUND('Optativa 2 Datos'!$E$4*D37*E37+'Optativa 2 Datos'!$E$5*F37*G37+'Optativa 2 Datos'!$E$6*H37*I37+'Optativa 2 Datos'!$E$7*J37*K37+'Optativa 2 Datos'!$E$8*L37*M37+'Optativa 2 Datos'!$E$9*N37*O37+'Optativa 2 Datos'!$E$10*P37*Q37+'Optativa 2 Datos'!$E$11*R37*S37+'Optativa 2 Datos'!$E$12*T37*U37+'Optativa 2 Datos'!$E$13*V37*W37,2)</f>
        <v>0</v>
      </c>
      <c r="AC37" s="24">
        <f>ROUND('Optativa 2 Datos'!$E$4*D37+'Optativa 2 Datos'!$E$5*F37+'Optativa 2 Datos'!$E$6*H37+'Optativa 2 Datos'!$E$7*J37+'Optativa 2 Datos'!$E$8*L37+'Optativa 2 Datos'!$E$9*N37+'Optativa 2 Datos'!$E$10*P37+'Optativa 2 Datos'!$E$11*R37+'Optativa 2 Datos'!$E$12*T37+'Optativa 2 Datos'!$E$13*V37,2)</f>
        <v>0</v>
      </c>
      <c r="AD37" s="24">
        <f>ROUND('Optativa 2 Datos'!$F$4*D37*E37+'Optativa 2 Datos'!$F$5*F37*G37+'Optativa 2 Datos'!$F$6*H37*I37+'Optativa 2 Datos'!$F$7*J37*K37+'Optativa 2 Datos'!$F$8*L37*M37+'Optativa 2 Datos'!$F$9*N37*O37+'Optativa 2 Datos'!$F$10*P37*Q37+'Optativa 2 Datos'!$F$11*R37*S37+'Optativa 2 Datos'!$F$12*T37*U37+'Optativa 2 Datos'!$F$13*V37*W37,2)</f>
        <v>0</v>
      </c>
      <c r="AE37" s="24">
        <f>ROUND('Optativa 2 Datos'!$F$4*D37+'Optativa 2 Datos'!$F$5*F37+'Optativa 2 Datos'!$F$6*H37+'Optativa 2 Datos'!$F$7*J37+'Optativa 2 Datos'!$F$8*L37+'Optativa 2 Datos'!$F$9*N37+'Optativa 2 Datos'!$F$10*P37+'Optativa 2 Datos'!$F$11*R37+'Optativa 2 Datos'!$F$12*T37+'Optativa 2 Datos'!$F$13*V37,2)</f>
        <v>0</v>
      </c>
      <c r="AF37" s="24">
        <f>ROUND('Optativa 2 Datos'!$G$4*D37*E37+'Optativa 2 Datos'!$G$5*F37*G37+'Optativa 2 Datos'!$G$6*H37*I37+'Optativa 2 Datos'!$G$7*J37*K37+'Optativa 2 Datos'!$G$8*L37*M37+'Optativa 2 Datos'!$G$9*N37*O37+'Optativa 2 Datos'!$G$10*P37*Q37+'Optativa 2 Datos'!$G$11*R37*S37+'Optativa 2 Datos'!$G$12*T37*U37+'Optativa 2 Datos'!$G$13*V37*W37,2)</f>
        <v>0</v>
      </c>
      <c r="AG37" s="24">
        <f>ROUND('Optativa 2 Datos'!$G$4*D37+'Optativa 2 Datos'!$G$5*F37+'Optativa 2 Datos'!$G$6*H37+'Optativa 2 Datos'!$G$7*J37+'Optativa 2 Datos'!$G$8*L37+'Optativa 2 Datos'!$G$9*N37+'Optativa 2 Datos'!$G$10*P37+'Optativa 2 Datos'!$G$11*R37+'Optativa 2 Datos'!$G$12*T37+'Optativa 2 Datos'!$G$13*V37,2)</f>
        <v>0</v>
      </c>
      <c r="AH37" s="24">
        <f>ROUND('Optativa 2 Datos'!$H$4*D37*E37+'Optativa 2 Datos'!$H$5*F37*G37+'Optativa 2 Datos'!$H$6*H37*I37+'Optativa 2 Datos'!$H$7*J37*K37+'Optativa 2 Datos'!$H$8*L37*M37+'Optativa 2 Datos'!$H$9*N37*O37+'Optativa 2 Datos'!$H$10*P37*Q37+'Optativa 2 Datos'!$H$11*R37*S37+'Optativa 2 Datos'!$H$12*T37*U37+'Optativa 2 Datos'!$H$13*V37*W37,2)</f>
        <v>0</v>
      </c>
      <c r="AI37" s="24">
        <f>ROUND('Optativa 2 Datos'!$H$4*D37+'Optativa 2 Datos'!$H$5*F37+'Optativa 2 Datos'!$H$6*H37+'Optativa 2 Datos'!$H$7*J37+'Optativa 2 Datos'!$H$8*L37+'Optativa 2 Datos'!$H$9*N37+'Optativa 2 Datos'!$H$10*P37+'Optativa 2 Datos'!$H$11*R37+'Optativa 2 Datos'!$H$12*T37+'Optativa 2 Datos'!$H$13*V37,2)</f>
        <v>0</v>
      </c>
      <c r="AJ37" s="24">
        <f>ROUND('Optativa 2 Datos'!$I$4*D37*E37+'Optativa 2 Datos'!$I$5*F37*G37+'Optativa 2 Datos'!$I$6*H37*I37+'Optativa 2 Datos'!$I$7*J37*K37+'Optativa 2 Datos'!$I$8*L37*M37+'Optativa 2 Datos'!$I$9*N37*O37+'Optativa 2 Datos'!$I$10*P37*Q37+'Optativa 2 Datos'!$I$11*R37*S37+'Optativa 2 Datos'!$I$12*T37*U37+'Optativa 2 Datos'!$I$13*V37*W37,2)</f>
        <v>0</v>
      </c>
      <c r="AK37" s="24">
        <f>ROUND('Optativa 2 Datos'!$I$4*D37+'Optativa 2 Datos'!$I$5*F37+'Optativa 2 Datos'!$I$6*H37+'Optativa 2 Datos'!$I$7*J37+'Optativa 2 Datos'!$I$8*L37+'Optativa 2 Datos'!$I$9*N37+'Optativa 2 Datos'!$I$10*P37+'Optativa 2 Datos'!$I$11*R37+'Optativa 2 Datos'!$I$12*T37+'Optativa 2 Datos'!$I$13*V37,2)</f>
        <v>0</v>
      </c>
      <c r="AL37" s="24">
        <f>ROUND('Optativa 2 Datos'!$J$4*D37*E37+'Optativa 2 Datos'!$J$5*F37*G37+'Optativa 2 Datos'!$J$6*H37*I37+'Optativa 2 Datos'!$J$7*J37*K37+'Optativa 2 Datos'!$J$8*L37*M37+'Optativa 2 Datos'!$J$9*N37*O37+'Optativa 2 Datos'!$J$10*P37*Q37+'Optativa 2 Datos'!$J$11*R37*S37+'Optativa 2 Datos'!$J$12*T37*U37+'Optativa 2 Datos'!$J$13*V37*W37,2)</f>
        <v>0</v>
      </c>
      <c r="AM37" s="24">
        <f>ROUND('Optativa 2 Datos'!$J$4*D37+'Optativa 2 Datos'!$J$5*F37+'Optativa 2 Datos'!$J$6*H37+'Optativa 2 Datos'!$J$7*J37+'Optativa 2 Datos'!$J$8*L37+'Optativa 2 Datos'!$J$9*N37+'Optativa 2 Datos'!$J$10*P37+'Optativa 2 Datos'!$J$11*R37+'Optativa 2 Datos'!$J$12*T37+'Optativa 2 Datos'!$J$13*V37,2)</f>
        <v>0</v>
      </c>
      <c r="AN37" s="24">
        <f>ROUND('Optativa 2 Datos'!$K$4*D37*E37+'Optativa 2 Datos'!$K$5*F37*G37+'Optativa 2 Datos'!$K$6*H37*I37+'Optativa 2 Datos'!$K$7*J37*K37+'Optativa 2 Datos'!$K$8*L37*M37+'Optativa 2 Datos'!$K$9*N37*O37+'Optativa 2 Datos'!$K$10*P37*Q37+'Optativa 2 Datos'!$K$11*R37*S37+'Optativa 2 Datos'!$K$12*T37*U37+'Optativa 2 Datos'!$K$13*V37*W37,2)</f>
        <v>0</v>
      </c>
      <c r="AO37" s="24">
        <f>ROUND('Optativa 2 Datos'!$K$4*D37+'Optativa 2 Datos'!$K$5*F37+'Optativa 2 Datos'!$K$6*H37+'Optativa 2 Datos'!$K$7*J37+'Optativa 2 Datos'!$K$8*L37+'Optativa 2 Datos'!$K$9*N37+'Optativa 2 Datos'!$K$10*P37+'Optativa 2 Datos'!$K$11*R37+'Optativa 2 Datos'!$K$12*T37+'Optativa 2 Datos'!$K$13*V37,2)</f>
        <v>0</v>
      </c>
    </row>
    <row r="38" spans="1:41" x14ac:dyDescent="0.25">
      <c r="A38" s="2">
        <v>35</v>
      </c>
      <c r="B38" s="1" t="str">
        <f>IF(ISBLANK(PRINCIPAL!B38)," ",PRINCIPAL!B38)</f>
        <v xml:space="preserve"> </v>
      </c>
      <c r="C38" s="14">
        <f t="shared" si="1"/>
        <v>0</v>
      </c>
      <c r="D38" s="12">
        <f t="shared" si="2"/>
        <v>0</v>
      </c>
      <c r="E38" s="10"/>
      <c r="F38" s="12">
        <f t="shared" si="8"/>
        <v>0</v>
      </c>
      <c r="G38" s="10"/>
      <c r="H38" s="12">
        <f t="shared" si="9"/>
        <v>0</v>
      </c>
      <c r="I38" s="10"/>
      <c r="J38" s="12">
        <f t="shared" si="10"/>
        <v>0</v>
      </c>
      <c r="K38" s="10"/>
      <c r="L38" s="12">
        <f t="shared" si="11"/>
        <v>0</v>
      </c>
      <c r="M38" s="10"/>
      <c r="N38" s="12">
        <f t="shared" si="3"/>
        <v>0</v>
      </c>
      <c r="O38" s="10"/>
      <c r="P38" s="12">
        <f t="shared" si="4"/>
        <v>0</v>
      </c>
      <c r="Q38" s="10"/>
      <c r="R38" s="12">
        <f t="shared" si="5"/>
        <v>0</v>
      </c>
      <c r="S38" s="10"/>
      <c r="T38" s="12">
        <f t="shared" si="6"/>
        <v>0</v>
      </c>
      <c r="U38" s="10"/>
      <c r="V38" s="12">
        <f t="shared" si="7"/>
        <v>0</v>
      </c>
      <c r="W38" s="10"/>
      <c r="Z38" s="24">
        <f>ROUND('Optativa 2 Datos'!$D$4*D38*E38+'Optativa 2 Datos'!$D$5*F38*G38+'Optativa 2 Datos'!$D$6*H38*I38+'Optativa 2 Datos'!$D$7*J38*K38+'Optativa 2 Datos'!$D$8*L38*M38+'Optativa 2 Datos'!$D$9*N38*O38+'Optativa 2 Datos'!$D$10*P38*Q38+'Optativa 2 Datos'!$D$11*R38*S38+'Optativa 2 Datos'!$D$12*T38*U38+'Optativa 2 Datos'!$D$13*V38*W38,2)</f>
        <v>0</v>
      </c>
      <c r="AA38" s="24">
        <f>ROUND('Optativa 2 Datos'!$D$4*D38+'Optativa 2 Datos'!$D$5*F38+'Optativa 2 Datos'!$D$6*H38+'Optativa 2 Datos'!$D$7*J38+'Optativa 2 Datos'!$D$8*L38+'Optativa 2 Datos'!$D$9*N38+'Optativa 2 Datos'!$D$10*P38+'Optativa 2 Datos'!$D$11*R38+'Optativa 2 Datos'!$D$12*T38+'Optativa 2 Datos'!$D$13*V38,2)</f>
        <v>0</v>
      </c>
      <c r="AB38" s="24">
        <f>ROUND('Optativa 2 Datos'!$E$4*D38*E38+'Optativa 2 Datos'!$E$5*F38*G38+'Optativa 2 Datos'!$E$6*H38*I38+'Optativa 2 Datos'!$E$7*J38*K38+'Optativa 2 Datos'!$E$8*L38*M38+'Optativa 2 Datos'!$E$9*N38*O38+'Optativa 2 Datos'!$E$10*P38*Q38+'Optativa 2 Datos'!$E$11*R38*S38+'Optativa 2 Datos'!$E$12*T38*U38+'Optativa 2 Datos'!$E$13*V38*W38,2)</f>
        <v>0</v>
      </c>
      <c r="AC38" s="24">
        <f>ROUND('Optativa 2 Datos'!$E$4*D38+'Optativa 2 Datos'!$E$5*F38+'Optativa 2 Datos'!$E$6*H38+'Optativa 2 Datos'!$E$7*J38+'Optativa 2 Datos'!$E$8*L38+'Optativa 2 Datos'!$E$9*N38+'Optativa 2 Datos'!$E$10*P38+'Optativa 2 Datos'!$E$11*R38+'Optativa 2 Datos'!$E$12*T38+'Optativa 2 Datos'!$E$13*V38,2)</f>
        <v>0</v>
      </c>
      <c r="AD38" s="24">
        <f>ROUND('Optativa 2 Datos'!$F$4*D38*E38+'Optativa 2 Datos'!$F$5*F38*G38+'Optativa 2 Datos'!$F$6*H38*I38+'Optativa 2 Datos'!$F$7*J38*K38+'Optativa 2 Datos'!$F$8*L38*M38+'Optativa 2 Datos'!$F$9*N38*O38+'Optativa 2 Datos'!$F$10*P38*Q38+'Optativa 2 Datos'!$F$11*R38*S38+'Optativa 2 Datos'!$F$12*T38*U38+'Optativa 2 Datos'!$F$13*V38*W38,2)</f>
        <v>0</v>
      </c>
      <c r="AE38" s="24">
        <f>ROUND('Optativa 2 Datos'!$F$4*D38+'Optativa 2 Datos'!$F$5*F38+'Optativa 2 Datos'!$F$6*H38+'Optativa 2 Datos'!$F$7*J38+'Optativa 2 Datos'!$F$8*L38+'Optativa 2 Datos'!$F$9*N38+'Optativa 2 Datos'!$F$10*P38+'Optativa 2 Datos'!$F$11*R38+'Optativa 2 Datos'!$F$12*T38+'Optativa 2 Datos'!$F$13*V38,2)</f>
        <v>0</v>
      </c>
      <c r="AF38" s="24">
        <f>ROUND('Optativa 2 Datos'!$G$4*D38*E38+'Optativa 2 Datos'!$G$5*F38*G38+'Optativa 2 Datos'!$G$6*H38*I38+'Optativa 2 Datos'!$G$7*J38*K38+'Optativa 2 Datos'!$G$8*L38*M38+'Optativa 2 Datos'!$G$9*N38*O38+'Optativa 2 Datos'!$G$10*P38*Q38+'Optativa 2 Datos'!$G$11*R38*S38+'Optativa 2 Datos'!$G$12*T38*U38+'Optativa 2 Datos'!$G$13*V38*W38,2)</f>
        <v>0</v>
      </c>
      <c r="AG38" s="24">
        <f>ROUND('Optativa 2 Datos'!$G$4*D38+'Optativa 2 Datos'!$G$5*F38+'Optativa 2 Datos'!$G$6*H38+'Optativa 2 Datos'!$G$7*J38+'Optativa 2 Datos'!$G$8*L38+'Optativa 2 Datos'!$G$9*N38+'Optativa 2 Datos'!$G$10*P38+'Optativa 2 Datos'!$G$11*R38+'Optativa 2 Datos'!$G$12*T38+'Optativa 2 Datos'!$G$13*V38,2)</f>
        <v>0</v>
      </c>
      <c r="AH38" s="24">
        <f>ROUND('Optativa 2 Datos'!$H$4*D38*E38+'Optativa 2 Datos'!$H$5*F38*G38+'Optativa 2 Datos'!$H$6*H38*I38+'Optativa 2 Datos'!$H$7*J38*K38+'Optativa 2 Datos'!$H$8*L38*M38+'Optativa 2 Datos'!$H$9*N38*O38+'Optativa 2 Datos'!$H$10*P38*Q38+'Optativa 2 Datos'!$H$11*R38*S38+'Optativa 2 Datos'!$H$12*T38*U38+'Optativa 2 Datos'!$H$13*V38*W38,2)</f>
        <v>0</v>
      </c>
      <c r="AI38" s="24">
        <f>ROUND('Optativa 2 Datos'!$H$4*D38+'Optativa 2 Datos'!$H$5*F38+'Optativa 2 Datos'!$H$6*H38+'Optativa 2 Datos'!$H$7*J38+'Optativa 2 Datos'!$H$8*L38+'Optativa 2 Datos'!$H$9*N38+'Optativa 2 Datos'!$H$10*P38+'Optativa 2 Datos'!$H$11*R38+'Optativa 2 Datos'!$H$12*T38+'Optativa 2 Datos'!$H$13*V38,2)</f>
        <v>0</v>
      </c>
      <c r="AJ38" s="24">
        <f>ROUND('Optativa 2 Datos'!$I$4*D38*E38+'Optativa 2 Datos'!$I$5*F38*G38+'Optativa 2 Datos'!$I$6*H38*I38+'Optativa 2 Datos'!$I$7*J38*K38+'Optativa 2 Datos'!$I$8*L38*M38+'Optativa 2 Datos'!$I$9*N38*O38+'Optativa 2 Datos'!$I$10*P38*Q38+'Optativa 2 Datos'!$I$11*R38*S38+'Optativa 2 Datos'!$I$12*T38*U38+'Optativa 2 Datos'!$I$13*V38*W38,2)</f>
        <v>0</v>
      </c>
      <c r="AK38" s="24">
        <f>ROUND('Optativa 2 Datos'!$I$4*D38+'Optativa 2 Datos'!$I$5*F38+'Optativa 2 Datos'!$I$6*H38+'Optativa 2 Datos'!$I$7*J38+'Optativa 2 Datos'!$I$8*L38+'Optativa 2 Datos'!$I$9*N38+'Optativa 2 Datos'!$I$10*P38+'Optativa 2 Datos'!$I$11*R38+'Optativa 2 Datos'!$I$12*T38+'Optativa 2 Datos'!$I$13*V38,2)</f>
        <v>0</v>
      </c>
      <c r="AL38" s="24">
        <f>ROUND('Optativa 2 Datos'!$J$4*D38*E38+'Optativa 2 Datos'!$J$5*F38*G38+'Optativa 2 Datos'!$J$6*H38*I38+'Optativa 2 Datos'!$J$7*J38*K38+'Optativa 2 Datos'!$J$8*L38*M38+'Optativa 2 Datos'!$J$9*N38*O38+'Optativa 2 Datos'!$J$10*P38*Q38+'Optativa 2 Datos'!$J$11*R38*S38+'Optativa 2 Datos'!$J$12*T38*U38+'Optativa 2 Datos'!$J$13*V38*W38,2)</f>
        <v>0</v>
      </c>
      <c r="AM38" s="24">
        <f>ROUND('Optativa 2 Datos'!$J$4*D38+'Optativa 2 Datos'!$J$5*F38+'Optativa 2 Datos'!$J$6*H38+'Optativa 2 Datos'!$J$7*J38+'Optativa 2 Datos'!$J$8*L38+'Optativa 2 Datos'!$J$9*N38+'Optativa 2 Datos'!$J$10*P38+'Optativa 2 Datos'!$J$11*R38+'Optativa 2 Datos'!$J$12*T38+'Optativa 2 Datos'!$J$13*V38,2)</f>
        <v>0</v>
      </c>
      <c r="AN38" s="24">
        <f>ROUND('Optativa 2 Datos'!$K$4*D38*E38+'Optativa 2 Datos'!$K$5*F38*G38+'Optativa 2 Datos'!$K$6*H38*I38+'Optativa 2 Datos'!$K$7*J38*K38+'Optativa 2 Datos'!$K$8*L38*M38+'Optativa 2 Datos'!$K$9*N38*O38+'Optativa 2 Datos'!$K$10*P38*Q38+'Optativa 2 Datos'!$K$11*R38*S38+'Optativa 2 Datos'!$K$12*T38*U38+'Optativa 2 Datos'!$K$13*V38*W38,2)</f>
        <v>0</v>
      </c>
      <c r="AO38" s="24">
        <f>ROUND('Optativa 2 Datos'!$K$4*D38+'Optativa 2 Datos'!$K$5*F38+'Optativa 2 Datos'!$K$6*H38+'Optativa 2 Datos'!$K$7*J38+'Optativa 2 Datos'!$K$8*L38+'Optativa 2 Datos'!$K$9*N38+'Optativa 2 Datos'!$K$10*P38+'Optativa 2 Datos'!$K$11*R38+'Optativa 2 Datos'!$K$12*T38+'Optativa 2 Datos'!$K$13*V38,2)</f>
        <v>0</v>
      </c>
    </row>
    <row r="39" spans="1:41" x14ac:dyDescent="0.25">
      <c r="A39" s="2">
        <v>36</v>
      </c>
      <c r="B39" s="2" t="str">
        <f>IF(ISBLANK(PRINCIPAL!B39)," ",PRINCIPAL!B39)</f>
        <v xml:space="preserve"> </v>
      </c>
      <c r="C39" s="14">
        <f t="shared" si="1"/>
        <v>0</v>
      </c>
      <c r="D39" s="12">
        <f t="shared" si="2"/>
        <v>0</v>
      </c>
      <c r="E39" s="9"/>
      <c r="F39" s="12">
        <f t="shared" si="8"/>
        <v>0</v>
      </c>
      <c r="G39" s="9"/>
      <c r="H39" s="12">
        <f t="shared" si="9"/>
        <v>0</v>
      </c>
      <c r="I39" s="9"/>
      <c r="J39" s="12">
        <f t="shared" si="10"/>
        <v>0</v>
      </c>
      <c r="K39" s="9"/>
      <c r="L39" s="12">
        <f t="shared" si="11"/>
        <v>0</v>
      </c>
      <c r="M39" s="9"/>
      <c r="N39" s="12">
        <f t="shared" si="3"/>
        <v>0</v>
      </c>
      <c r="O39" s="9"/>
      <c r="P39" s="12">
        <f t="shared" si="4"/>
        <v>0</v>
      </c>
      <c r="Q39" s="9"/>
      <c r="R39" s="12">
        <f t="shared" si="5"/>
        <v>0</v>
      </c>
      <c r="S39" s="9"/>
      <c r="T39" s="12">
        <f t="shared" si="6"/>
        <v>0</v>
      </c>
      <c r="U39" s="9"/>
      <c r="V39" s="12">
        <f t="shared" si="7"/>
        <v>0</v>
      </c>
      <c r="W39" s="9"/>
      <c r="Z39" s="24">
        <f>ROUND('Optativa 2 Datos'!$D$4*D39*E39+'Optativa 2 Datos'!$D$5*F39*G39+'Optativa 2 Datos'!$D$6*H39*I39+'Optativa 2 Datos'!$D$7*J39*K39+'Optativa 2 Datos'!$D$8*L39*M39+'Optativa 2 Datos'!$D$9*N39*O39+'Optativa 2 Datos'!$D$10*P39*Q39+'Optativa 2 Datos'!$D$11*R39*S39+'Optativa 2 Datos'!$D$12*T39*U39+'Optativa 2 Datos'!$D$13*V39*W39,2)</f>
        <v>0</v>
      </c>
      <c r="AA39" s="24">
        <f>ROUND('Optativa 2 Datos'!$D$4*D39+'Optativa 2 Datos'!$D$5*F39+'Optativa 2 Datos'!$D$6*H39+'Optativa 2 Datos'!$D$7*J39+'Optativa 2 Datos'!$D$8*L39+'Optativa 2 Datos'!$D$9*N39+'Optativa 2 Datos'!$D$10*P39+'Optativa 2 Datos'!$D$11*R39+'Optativa 2 Datos'!$D$12*T39+'Optativa 2 Datos'!$D$13*V39,2)</f>
        <v>0</v>
      </c>
      <c r="AB39" s="24">
        <f>ROUND('Optativa 2 Datos'!$E$4*D39*E39+'Optativa 2 Datos'!$E$5*F39*G39+'Optativa 2 Datos'!$E$6*H39*I39+'Optativa 2 Datos'!$E$7*J39*K39+'Optativa 2 Datos'!$E$8*L39*M39+'Optativa 2 Datos'!$E$9*N39*O39+'Optativa 2 Datos'!$E$10*P39*Q39+'Optativa 2 Datos'!$E$11*R39*S39+'Optativa 2 Datos'!$E$12*T39*U39+'Optativa 2 Datos'!$E$13*V39*W39,2)</f>
        <v>0</v>
      </c>
      <c r="AC39" s="24">
        <f>ROUND('Optativa 2 Datos'!$E$4*D39+'Optativa 2 Datos'!$E$5*F39+'Optativa 2 Datos'!$E$6*H39+'Optativa 2 Datos'!$E$7*J39+'Optativa 2 Datos'!$E$8*L39+'Optativa 2 Datos'!$E$9*N39+'Optativa 2 Datos'!$E$10*P39+'Optativa 2 Datos'!$E$11*R39+'Optativa 2 Datos'!$E$12*T39+'Optativa 2 Datos'!$E$13*V39,2)</f>
        <v>0</v>
      </c>
      <c r="AD39" s="24">
        <f>ROUND('Optativa 2 Datos'!$F$4*D39*E39+'Optativa 2 Datos'!$F$5*F39*G39+'Optativa 2 Datos'!$F$6*H39*I39+'Optativa 2 Datos'!$F$7*J39*K39+'Optativa 2 Datos'!$F$8*L39*M39+'Optativa 2 Datos'!$F$9*N39*O39+'Optativa 2 Datos'!$F$10*P39*Q39+'Optativa 2 Datos'!$F$11*R39*S39+'Optativa 2 Datos'!$F$12*T39*U39+'Optativa 2 Datos'!$F$13*V39*W39,2)</f>
        <v>0</v>
      </c>
      <c r="AE39" s="24">
        <f>ROUND('Optativa 2 Datos'!$F$4*D39+'Optativa 2 Datos'!$F$5*F39+'Optativa 2 Datos'!$F$6*H39+'Optativa 2 Datos'!$F$7*J39+'Optativa 2 Datos'!$F$8*L39+'Optativa 2 Datos'!$F$9*N39+'Optativa 2 Datos'!$F$10*P39+'Optativa 2 Datos'!$F$11*R39+'Optativa 2 Datos'!$F$12*T39+'Optativa 2 Datos'!$F$13*V39,2)</f>
        <v>0</v>
      </c>
      <c r="AF39" s="24">
        <f>ROUND('Optativa 2 Datos'!$G$4*D39*E39+'Optativa 2 Datos'!$G$5*F39*G39+'Optativa 2 Datos'!$G$6*H39*I39+'Optativa 2 Datos'!$G$7*J39*K39+'Optativa 2 Datos'!$G$8*L39*M39+'Optativa 2 Datos'!$G$9*N39*O39+'Optativa 2 Datos'!$G$10*P39*Q39+'Optativa 2 Datos'!$G$11*R39*S39+'Optativa 2 Datos'!$G$12*T39*U39+'Optativa 2 Datos'!$G$13*V39*W39,2)</f>
        <v>0</v>
      </c>
      <c r="AG39" s="24">
        <f>ROUND('Optativa 2 Datos'!$G$4*D39+'Optativa 2 Datos'!$G$5*F39+'Optativa 2 Datos'!$G$6*H39+'Optativa 2 Datos'!$G$7*J39+'Optativa 2 Datos'!$G$8*L39+'Optativa 2 Datos'!$G$9*N39+'Optativa 2 Datos'!$G$10*P39+'Optativa 2 Datos'!$G$11*R39+'Optativa 2 Datos'!$G$12*T39+'Optativa 2 Datos'!$G$13*V39,2)</f>
        <v>0</v>
      </c>
      <c r="AH39" s="24">
        <f>ROUND('Optativa 2 Datos'!$H$4*D39*E39+'Optativa 2 Datos'!$H$5*F39*G39+'Optativa 2 Datos'!$H$6*H39*I39+'Optativa 2 Datos'!$H$7*J39*K39+'Optativa 2 Datos'!$H$8*L39*M39+'Optativa 2 Datos'!$H$9*N39*O39+'Optativa 2 Datos'!$H$10*P39*Q39+'Optativa 2 Datos'!$H$11*R39*S39+'Optativa 2 Datos'!$H$12*T39*U39+'Optativa 2 Datos'!$H$13*V39*W39,2)</f>
        <v>0</v>
      </c>
      <c r="AI39" s="24">
        <f>ROUND('Optativa 2 Datos'!$H$4*D39+'Optativa 2 Datos'!$H$5*F39+'Optativa 2 Datos'!$H$6*H39+'Optativa 2 Datos'!$H$7*J39+'Optativa 2 Datos'!$H$8*L39+'Optativa 2 Datos'!$H$9*N39+'Optativa 2 Datos'!$H$10*P39+'Optativa 2 Datos'!$H$11*R39+'Optativa 2 Datos'!$H$12*T39+'Optativa 2 Datos'!$H$13*V39,2)</f>
        <v>0</v>
      </c>
      <c r="AJ39" s="24">
        <f>ROUND('Optativa 2 Datos'!$I$4*D39*E39+'Optativa 2 Datos'!$I$5*F39*G39+'Optativa 2 Datos'!$I$6*H39*I39+'Optativa 2 Datos'!$I$7*J39*K39+'Optativa 2 Datos'!$I$8*L39*M39+'Optativa 2 Datos'!$I$9*N39*O39+'Optativa 2 Datos'!$I$10*P39*Q39+'Optativa 2 Datos'!$I$11*R39*S39+'Optativa 2 Datos'!$I$12*T39*U39+'Optativa 2 Datos'!$I$13*V39*W39,2)</f>
        <v>0</v>
      </c>
      <c r="AK39" s="24">
        <f>ROUND('Optativa 2 Datos'!$I$4*D39+'Optativa 2 Datos'!$I$5*F39+'Optativa 2 Datos'!$I$6*H39+'Optativa 2 Datos'!$I$7*J39+'Optativa 2 Datos'!$I$8*L39+'Optativa 2 Datos'!$I$9*N39+'Optativa 2 Datos'!$I$10*P39+'Optativa 2 Datos'!$I$11*R39+'Optativa 2 Datos'!$I$12*T39+'Optativa 2 Datos'!$I$13*V39,2)</f>
        <v>0</v>
      </c>
      <c r="AL39" s="24">
        <f>ROUND('Optativa 2 Datos'!$J$4*D39*E39+'Optativa 2 Datos'!$J$5*F39*G39+'Optativa 2 Datos'!$J$6*H39*I39+'Optativa 2 Datos'!$J$7*J39*K39+'Optativa 2 Datos'!$J$8*L39*M39+'Optativa 2 Datos'!$J$9*N39*O39+'Optativa 2 Datos'!$J$10*P39*Q39+'Optativa 2 Datos'!$J$11*R39*S39+'Optativa 2 Datos'!$J$12*T39*U39+'Optativa 2 Datos'!$J$13*V39*W39,2)</f>
        <v>0</v>
      </c>
      <c r="AM39" s="24">
        <f>ROUND('Optativa 2 Datos'!$J$4*D39+'Optativa 2 Datos'!$J$5*F39+'Optativa 2 Datos'!$J$6*H39+'Optativa 2 Datos'!$J$7*J39+'Optativa 2 Datos'!$J$8*L39+'Optativa 2 Datos'!$J$9*N39+'Optativa 2 Datos'!$J$10*P39+'Optativa 2 Datos'!$J$11*R39+'Optativa 2 Datos'!$J$12*T39+'Optativa 2 Datos'!$J$13*V39,2)</f>
        <v>0</v>
      </c>
      <c r="AN39" s="24">
        <f>ROUND('Optativa 2 Datos'!$K$4*D39*E39+'Optativa 2 Datos'!$K$5*F39*G39+'Optativa 2 Datos'!$K$6*H39*I39+'Optativa 2 Datos'!$K$7*J39*K39+'Optativa 2 Datos'!$K$8*L39*M39+'Optativa 2 Datos'!$K$9*N39*O39+'Optativa 2 Datos'!$K$10*P39*Q39+'Optativa 2 Datos'!$K$11*R39*S39+'Optativa 2 Datos'!$K$12*T39*U39+'Optativa 2 Datos'!$K$13*V39*W39,2)</f>
        <v>0</v>
      </c>
      <c r="AO39" s="24">
        <f>ROUND('Optativa 2 Datos'!$K$4*D39+'Optativa 2 Datos'!$K$5*F39+'Optativa 2 Datos'!$K$6*H39+'Optativa 2 Datos'!$K$7*J39+'Optativa 2 Datos'!$K$8*L39+'Optativa 2 Datos'!$K$9*N39+'Optativa 2 Datos'!$K$10*P39+'Optativa 2 Datos'!$K$11*R39+'Optativa 2 Datos'!$K$12*T39+'Optativa 2 Datos'!$K$13*V39,2)</f>
        <v>0</v>
      </c>
    </row>
    <row r="40" spans="1:41" x14ac:dyDescent="0.25">
      <c r="A40" s="2">
        <v>37</v>
      </c>
      <c r="B40" s="1" t="str">
        <f>IF(ISBLANK(PRINCIPAL!B40)," ",PRINCIPAL!B40)</f>
        <v xml:space="preserve"> </v>
      </c>
      <c r="C40" s="14">
        <f t="shared" si="1"/>
        <v>0</v>
      </c>
      <c r="D40" s="12">
        <f t="shared" si="2"/>
        <v>0</v>
      </c>
      <c r="E40" s="10"/>
      <c r="F40" s="12">
        <f t="shared" si="8"/>
        <v>0</v>
      </c>
      <c r="G40" s="10"/>
      <c r="H40" s="12">
        <f t="shared" si="9"/>
        <v>0</v>
      </c>
      <c r="I40" s="10"/>
      <c r="J40" s="12">
        <f t="shared" si="10"/>
        <v>0</v>
      </c>
      <c r="K40" s="10"/>
      <c r="L40" s="12">
        <f t="shared" si="11"/>
        <v>0</v>
      </c>
      <c r="M40" s="10"/>
      <c r="N40" s="12">
        <f t="shared" si="3"/>
        <v>0</v>
      </c>
      <c r="O40" s="10"/>
      <c r="P40" s="12">
        <f t="shared" si="4"/>
        <v>0</v>
      </c>
      <c r="Q40" s="10"/>
      <c r="R40" s="12">
        <f t="shared" si="5"/>
        <v>0</v>
      </c>
      <c r="S40" s="10"/>
      <c r="T40" s="12">
        <f t="shared" si="6"/>
        <v>0</v>
      </c>
      <c r="U40" s="10"/>
      <c r="V40" s="12">
        <f t="shared" si="7"/>
        <v>0</v>
      </c>
      <c r="W40" s="10"/>
      <c r="Z40" s="24">
        <f>ROUND('Optativa 2 Datos'!$D$4*D40*E40+'Optativa 2 Datos'!$D$5*F40*G40+'Optativa 2 Datos'!$D$6*H40*I40+'Optativa 2 Datos'!$D$7*J40*K40+'Optativa 2 Datos'!$D$8*L40*M40+'Optativa 2 Datos'!$D$9*N40*O40+'Optativa 2 Datos'!$D$10*P40*Q40+'Optativa 2 Datos'!$D$11*R40*S40+'Optativa 2 Datos'!$D$12*T40*U40+'Optativa 2 Datos'!$D$13*V40*W40,2)</f>
        <v>0</v>
      </c>
      <c r="AA40" s="24">
        <f>ROUND('Optativa 2 Datos'!$D$4*D40+'Optativa 2 Datos'!$D$5*F40+'Optativa 2 Datos'!$D$6*H40+'Optativa 2 Datos'!$D$7*J40+'Optativa 2 Datos'!$D$8*L40+'Optativa 2 Datos'!$D$9*N40+'Optativa 2 Datos'!$D$10*P40+'Optativa 2 Datos'!$D$11*R40+'Optativa 2 Datos'!$D$12*T40+'Optativa 2 Datos'!$D$13*V40,2)</f>
        <v>0</v>
      </c>
      <c r="AB40" s="24">
        <f>ROUND('Optativa 2 Datos'!$E$4*D40*E40+'Optativa 2 Datos'!$E$5*F40*G40+'Optativa 2 Datos'!$E$6*H40*I40+'Optativa 2 Datos'!$E$7*J40*K40+'Optativa 2 Datos'!$E$8*L40*M40+'Optativa 2 Datos'!$E$9*N40*O40+'Optativa 2 Datos'!$E$10*P40*Q40+'Optativa 2 Datos'!$E$11*R40*S40+'Optativa 2 Datos'!$E$12*T40*U40+'Optativa 2 Datos'!$E$13*V40*W40,2)</f>
        <v>0</v>
      </c>
      <c r="AC40" s="24">
        <f>ROUND('Optativa 2 Datos'!$E$4*D40+'Optativa 2 Datos'!$E$5*F40+'Optativa 2 Datos'!$E$6*H40+'Optativa 2 Datos'!$E$7*J40+'Optativa 2 Datos'!$E$8*L40+'Optativa 2 Datos'!$E$9*N40+'Optativa 2 Datos'!$E$10*P40+'Optativa 2 Datos'!$E$11*R40+'Optativa 2 Datos'!$E$12*T40+'Optativa 2 Datos'!$E$13*V40,2)</f>
        <v>0</v>
      </c>
      <c r="AD40" s="24">
        <f>ROUND('Optativa 2 Datos'!$F$4*D40*E40+'Optativa 2 Datos'!$F$5*F40*G40+'Optativa 2 Datos'!$F$6*H40*I40+'Optativa 2 Datos'!$F$7*J40*K40+'Optativa 2 Datos'!$F$8*L40*M40+'Optativa 2 Datos'!$F$9*N40*O40+'Optativa 2 Datos'!$F$10*P40*Q40+'Optativa 2 Datos'!$F$11*R40*S40+'Optativa 2 Datos'!$F$12*T40*U40+'Optativa 2 Datos'!$F$13*V40*W40,2)</f>
        <v>0</v>
      </c>
      <c r="AE40" s="24">
        <f>ROUND('Optativa 2 Datos'!$F$4*D40+'Optativa 2 Datos'!$F$5*F40+'Optativa 2 Datos'!$F$6*H40+'Optativa 2 Datos'!$F$7*J40+'Optativa 2 Datos'!$F$8*L40+'Optativa 2 Datos'!$F$9*N40+'Optativa 2 Datos'!$F$10*P40+'Optativa 2 Datos'!$F$11*R40+'Optativa 2 Datos'!$F$12*T40+'Optativa 2 Datos'!$F$13*V40,2)</f>
        <v>0</v>
      </c>
      <c r="AF40" s="24">
        <f>ROUND('Optativa 2 Datos'!$G$4*D40*E40+'Optativa 2 Datos'!$G$5*F40*G40+'Optativa 2 Datos'!$G$6*H40*I40+'Optativa 2 Datos'!$G$7*J40*K40+'Optativa 2 Datos'!$G$8*L40*M40+'Optativa 2 Datos'!$G$9*N40*O40+'Optativa 2 Datos'!$G$10*P40*Q40+'Optativa 2 Datos'!$G$11*R40*S40+'Optativa 2 Datos'!$G$12*T40*U40+'Optativa 2 Datos'!$G$13*V40*W40,2)</f>
        <v>0</v>
      </c>
      <c r="AG40" s="24">
        <f>ROUND('Optativa 2 Datos'!$G$4*D40+'Optativa 2 Datos'!$G$5*F40+'Optativa 2 Datos'!$G$6*H40+'Optativa 2 Datos'!$G$7*J40+'Optativa 2 Datos'!$G$8*L40+'Optativa 2 Datos'!$G$9*N40+'Optativa 2 Datos'!$G$10*P40+'Optativa 2 Datos'!$G$11*R40+'Optativa 2 Datos'!$G$12*T40+'Optativa 2 Datos'!$G$13*V40,2)</f>
        <v>0</v>
      </c>
      <c r="AH40" s="24">
        <f>ROUND('Optativa 2 Datos'!$H$4*D40*E40+'Optativa 2 Datos'!$H$5*F40*G40+'Optativa 2 Datos'!$H$6*H40*I40+'Optativa 2 Datos'!$H$7*J40*K40+'Optativa 2 Datos'!$H$8*L40*M40+'Optativa 2 Datos'!$H$9*N40*O40+'Optativa 2 Datos'!$H$10*P40*Q40+'Optativa 2 Datos'!$H$11*R40*S40+'Optativa 2 Datos'!$H$12*T40*U40+'Optativa 2 Datos'!$H$13*V40*W40,2)</f>
        <v>0</v>
      </c>
      <c r="AI40" s="24">
        <f>ROUND('Optativa 2 Datos'!$H$4*D40+'Optativa 2 Datos'!$H$5*F40+'Optativa 2 Datos'!$H$6*H40+'Optativa 2 Datos'!$H$7*J40+'Optativa 2 Datos'!$H$8*L40+'Optativa 2 Datos'!$H$9*N40+'Optativa 2 Datos'!$H$10*P40+'Optativa 2 Datos'!$H$11*R40+'Optativa 2 Datos'!$H$12*T40+'Optativa 2 Datos'!$H$13*V40,2)</f>
        <v>0</v>
      </c>
      <c r="AJ40" s="24">
        <f>ROUND('Optativa 2 Datos'!$I$4*D40*E40+'Optativa 2 Datos'!$I$5*F40*G40+'Optativa 2 Datos'!$I$6*H40*I40+'Optativa 2 Datos'!$I$7*J40*K40+'Optativa 2 Datos'!$I$8*L40*M40+'Optativa 2 Datos'!$I$9*N40*O40+'Optativa 2 Datos'!$I$10*P40*Q40+'Optativa 2 Datos'!$I$11*R40*S40+'Optativa 2 Datos'!$I$12*T40*U40+'Optativa 2 Datos'!$I$13*V40*W40,2)</f>
        <v>0</v>
      </c>
      <c r="AK40" s="24">
        <f>ROUND('Optativa 2 Datos'!$I$4*D40+'Optativa 2 Datos'!$I$5*F40+'Optativa 2 Datos'!$I$6*H40+'Optativa 2 Datos'!$I$7*J40+'Optativa 2 Datos'!$I$8*L40+'Optativa 2 Datos'!$I$9*N40+'Optativa 2 Datos'!$I$10*P40+'Optativa 2 Datos'!$I$11*R40+'Optativa 2 Datos'!$I$12*T40+'Optativa 2 Datos'!$I$13*V40,2)</f>
        <v>0</v>
      </c>
      <c r="AL40" s="24">
        <f>ROUND('Optativa 2 Datos'!$J$4*D40*E40+'Optativa 2 Datos'!$J$5*F40*G40+'Optativa 2 Datos'!$J$6*H40*I40+'Optativa 2 Datos'!$J$7*J40*K40+'Optativa 2 Datos'!$J$8*L40*M40+'Optativa 2 Datos'!$J$9*N40*O40+'Optativa 2 Datos'!$J$10*P40*Q40+'Optativa 2 Datos'!$J$11*R40*S40+'Optativa 2 Datos'!$J$12*T40*U40+'Optativa 2 Datos'!$J$13*V40*W40,2)</f>
        <v>0</v>
      </c>
      <c r="AM40" s="24">
        <f>ROUND('Optativa 2 Datos'!$J$4*D40+'Optativa 2 Datos'!$J$5*F40+'Optativa 2 Datos'!$J$6*H40+'Optativa 2 Datos'!$J$7*J40+'Optativa 2 Datos'!$J$8*L40+'Optativa 2 Datos'!$J$9*N40+'Optativa 2 Datos'!$J$10*P40+'Optativa 2 Datos'!$J$11*R40+'Optativa 2 Datos'!$J$12*T40+'Optativa 2 Datos'!$J$13*V40,2)</f>
        <v>0</v>
      </c>
      <c r="AN40" s="24">
        <f>ROUND('Optativa 2 Datos'!$K$4*D40*E40+'Optativa 2 Datos'!$K$5*F40*G40+'Optativa 2 Datos'!$K$6*H40*I40+'Optativa 2 Datos'!$K$7*J40*K40+'Optativa 2 Datos'!$K$8*L40*M40+'Optativa 2 Datos'!$K$9*N40*O40+'Optativa 2 Datos'!$K$10*P40*Q40+'Optativa 2 Datos'!$K$11*R40*S40+'Optativa 2 Datos'!$K$12*T40*U40+'Optativa 2 Datos'!$K$13*V40*W40,2)</f>
        <v>0</v>
      </c>
      <c r="AO40" s="24">
        <f>ROUND('Optativa 2 Datos'!$K$4*D40+'Optativa 2 Datos'!$K$5*F40+'Optativa 2 Datos'!$K$6*H40+'Optativa 2 Datos'!$K$7*J40+'Optativa 2 Datos'!$K$8*L40+'Optativa 2 Datos'!$K$9*N40+'Optativa 2 Datos'!$K$10*P40+'Optativa 2 Datos'!$K$11*R40+'Optativa 2 Datos'!$K$12*T40+'Optativa 2 Datos'!$K$13*V40,2)</f>
        <v>0</v>
      </c>
    </row>
    <row r="41" spans="1:41" x14ac:dyDescent="0.25">
      <c r="A41" s="2">
        <v>38</v>
      </c>
      <c r="B41" s="2" t="str">
        <f>IF(ISBLANK(PRINCIPAL!B41)," ",PRINCIPAL!B41)</f>
        <v xml:space="preserve"> </v>
      </c>
      <c r="C41" s="14">
        <f t="shared" si="1"/>
        <v>0</v>
      </c>
      <c r="D41" s="12">
        <f t="shared" si="2"/>
        <v>0</v>
      </c>
      <c r="E41" s="9"/>
      <c r="F41" s="12">
        <f t="shared" si="8"/>
        <v>0</v>
      </c>
      <c r="G41" s="9"/>
      <c r="H41" s="12">
        <f t="shared" si="9"/>
        <v>0</v>
      </c>
      <c r="I41" s="9"/>
      <c r="J41" s="12">
        <f t="shared" si="10"/>
        <v>0</v>
      </c>
      <c r="K41" s="9"/>
      <c r="L41" s="12">
        <f t="shared" si="11"/>
        <v>0</v>
      </c>
      <c r="M41" s="9"/>
      <c r="N41" s="12">
        <f t="shared" si="3"/>
        <v>0</v>
      </c>
      <c r="O41" s="9"/>
      <c r="P41" s="12">
        <f t="shared" si="4"/>
        <v>0</v>
      </c>
      <c r="Q41" s="9"/>
      <c r="R41" s="12">
        <f t="shared" si="5"/>
        <v>0</v>
      </c>
      <c r="S41" s="9"/>
      <c r="T41" s="12">
        <f t="shared" si="6"/>
        <v>0</v>
      </c>
      <c r="U41" s="9"/>
      <c r="V41" s="12">
        <f t="shared" si="7"/>
        <v>0</v>
      </c>
      <c r="W41" s="9"/>
      <c r="Z41" s="24">
        <f>ROUND('Optativa 2 Datos'!$D$4*D41*E41+'Optativa 2 Datos'!$D$5*F41*G41+'Optativa 2 Datos'!$D$6*H41*I41+'Optativa 2 Datos'!$D$7*J41*K41+'Optativa 2 Datos'!$D$8*L41*M41+'Optativa 2 Datos'!$D$9*N41*O41+'Optativa 2 Datos'!$D$10*P41*Q41+'Optativa 2 Datos'!$D$11*R41*S41+'Optativa 2 Datos'!$D$12*T41*U41+'Optativa 2 Datos'!$D$13*V41*W41,2)</f>
        <v>0</v>
      </c>
      <c r="AA41" s="24">
        <f>ROUND('Optativa 2 Datos'!$D$4*D41+'Optativa 2 Datos'!$D$5*F41+'Optativa 2 Datos'!$D$6*H41+'Optativa 2 Datos'!$D$7*J41+'Optativa 2 Datos'!$D$8*L41+'Optativa 2 Datos'!$D$9*N41+'Optativa 2 Datos'!$D$10*P41+'Optativa 2 Datos'!$D$11*R41+'Optativa 2 Datos'!$D$12*T41+'Optativa 2 Datos'!$D$13*V41,2)</f>
        <v>0</v>
      </c>
      <c r="AB41" s="24">
        <f>ROUND('Optativa 2 Datos'!$E$4*D41*E41+'Optativa 2 Datos'!$E$5*F41*G41+'Optativa 2 Datos'!$E$6*H41*I41+'Optativa 2 Datos'!$E$7*J41*K41+'Optativa 2 Datos'!$E$8*L41*M41+'Optativa 2 Datos'!$E$9*N41*O41+'Optativa 2 Datos'!$E$10*P41*Q41+'Optativa 2 Datos'!$E$11*R41*S41+'Optativa 2 Datos'!$E$12*T41*U41+'Optativa 2 Datos'!$E$13*V41*W41,2)</f>
        <v>0</v>
      </c>
      <c r="AC41" s="24">
        <f>ROUND('Optativa 2 Datos'!$E$4*D41+'Optativa 2 Datos'!$E$5*F41+'Optativa 2 Datos'!$E$6*H41+'Optativa 2 Datos'!$E$7*J41+'Optativa 2 Datos'!$E$8*L41+'Optativa 2 Datos'!$E$9*N41+'Optativa 2 Datos'!$E$10*P41+'Optativa 2 Datos'!$E$11*R41+'Optativa 2 Datos'!$E$12*T41+'Optativa 2 Datos'!$E$13*V41,2)</f>
        <v>0</v>
      </c>
      <c r="AD41" s="24">
        <f>ROUND('Optativa 2 Datos'!$F$4*D41*E41+'Optativa 2 Datos'!$F$5*F41*G41+'Optativa 2 Datos'!$F$6*H41*I41+'Optativa 2 Datos'!$F$7*J41*K41+'Optativa 2 Datos'!$F$8*L41*M41+'Optativa 2 Datos'!$F$9*N41*O41+'Optativa 2 Datos'!$F$10*P41*Q41+'Optativa 2 Datos'!$F$11*R41*S41+'Optativa 2 Datos'!$F$12*T41*U41+'Optativa 2 Datos'!$F$13*V41*W41,2)</f>
        <v>0</v>
      </c>
      <c r="AE41" s="24">
        <f>ROUND('Optativa 2 Datos'!$F$4*D41+'Optativa 2 Datos'!$F$5*F41+'Optativa 2 Datos'!$F$6*H41+'Optativa 2 Datos'!$F$7*J41+'Optativa 2 Datos'!$F$8*L41+'Optativa 2 Datos'!$F$9*N41+'Optativa 2 Datos'!$F$10*P41+'Optativa 2 Datos'!$F$11*R41+'Optativa 2 Datos'!$F$12*T41+'Optativa 2 Datos'!$F$13*V41,2)</f>
        <v>0</v>
      </c>
      <c r="AF41" s="24">
        <f>ROUND('Optativa 2 Datos'!$G$4*D41*E41+'Optativa 2 Datos'!$G$5*F41*G41+'Optativa 2 Datos'!$G$6*H41*I41+'Optativa 2 Datos'!$G$7*J41*K41+'Optativa 2 Datos'!$G$8*L41*M41+'Optativa 2 Datos'!$G$9*N41*O41+'Optativa 2 Datos'!$G$10*P41*Q41+'Optativa 2 Datos'!$G$11*R41*S41+'Optativa 2 Datos'!$G$12*T41*U41+'Optativa 2 Datos'!$G$13*V41*W41,2)</f>
        <v>0</v>
      </c>
      <c r="AG41" s="24">
        <f>ROUND('Optativa 2 Datos'!$G$4*D41+'Optativa 2 Datos'!$G$5*F41+'Optativa 2 Datos'!$G$6*H41+'Optativa 2 Datos'!$G$7*J41+'Optativa 2 Datos'!$G$8*L41+'Optativa 2 Datos'!$G$9*N41+'Optativa 2 Datos'!$G$10*P41+'Optativa 2 Datos'!$G$11*R41+'Optativa 2 Datos'!$G$12*T41+'Optativa 2 Datos'!$G$13*V41,2)</f>
        <v>0</v>
      </c>
      <c r="AH41" s="24">
        <f>ROUND('Optativa 2 Datos'!$H$4*D41*E41+'Optativa 2 Datos'!$H$5*F41*G41+'Optativa 2 Datos'!$H$6*H41*I41+'Optativa 2 Datos'!$H$7*J41*K41+'Optativa 2 Datos'!$H$8*L41*M41+'Optativa 2 Datos'!$H$9*N41*O41+'Optativa 2 Datos'!$H$10*P41*Q41+'Optativa 2 Datos'!$H$11*R41*S41+'Optativa 2 Datos'!$H$12*T41*U41+'Optativa 2 Datos'!$H$13*V41*W41,2)</f>
        <v>0</v>
      </c>
      <c r="AI41" s="24">
        <f>ROUND('Optativa 2 Datos'!$H$4*D41+'Optativa 2 Datos'!$H$5*F41+'Optativa 2 Datos'!$H$6*H41+'Optativa 2 Datos'!$H$7*J41+'Optativa 2 Datos'!$H$8*L41+'Optativa 2 Datos'!$H$9*N41+'Optativa 2 Datos'!$H$10*P41+'Optativa 2 Datos'!$H$11*R41+'Optativa 2 Datos'!$H$12*T41+'Optativa 2 Datos'!$H$13*V41,2)</f>
        <v>0</v>
      </c>
      <c r="AJ41" s="24">
        <f>ROUND('Optativa 2 Datos'!$I$4*D41*E41+'Optativa 2 Datos'!$I$5*F41*G41+'Optativa 2 Datos'!$I$6*H41*I41+'Optativa 2 Datos'!$I$7*J41*K41+'Optativa 2 Datos'!$I$8*L41*M41+'Optativa 2 Datos'!$I$9*N41*O41+'Optativa 2 Datos'!$I$10*P41*Q41+'Optativa 2 Datos'!$I$11*R41*S41+'Optativa 2 Datos'!$I$12*T41*U41+'Optativa 2 Datos'!$I$13*V41*W41,2)</f>
        <v>0</v>
      </c>
      <c r="AK41" s="24">
        <f>ROUND('Optativa 2 Datos'!$I$4*D41+'Optativa 2 Datos'!$I$5*F41+'Optativa 2 Datos'!$I$6*H41+'Optativa 2 Datos'!$I$7*J41+'Optativa 2 Datos'!$I$8*L41+'Optativa 2 Datos'!$I$9*N41+'Optativa 2 Datos'!$I$10*P41+'Optativa 2 Datos'!$I$11*R41+'Optativa 2 Datos'!$I$12*T41+'Optativa 2 Datos'!$I$13*V41,2)</f>
        <v>0</v>
      </c>
      <c r="AL41" s="24">
        <f>ROUND('Optativa 2 Datos'!$J$4*D41*E41+'Optativa 2 Datos'!$J$5*F41*G41+'Optativa 2 Datos'!$J$6*H41*I41+'Optativa 2 Datos'!$J$7*J41*K41+'Optativa 2 Datos'!$J$8*L41*M41+'Optativa 2 Datos'!$J$9*N41*O41+'Optativa 2 Datos'!$J$10*P41*Q41+'Optativa 2 Datos'!$J$11*R41*S41+'Optativa 2 Datos'!$J$12*T41*U41+'Optativa 2 Datos'!$J$13*V41*W41,2)</f>
        <v>0</v>
      </c>
      <c r="AM41" s="24">
        <f>ROUND('Optativa 2 Datos'!$J$4*D41+'Optativa 2 Datos'!$J$5*F41+'Optativa 2 Datos'!$J$6*H41+'Optativa 2 Datos'!$J$7*J41+'Optativa 2 Datos'!$J$8*L41+'Optativa 2 Datos'!$J$9*N41+'Optativa 2 Datos'!$J$10*P41+'Optativa 2 Datos'!$J$11*R41+'Optativa 2 Datos'!$J$12*T41+'Optativa 2 Datos'!$J$13*V41,2)</f>
        <v>0</v>
      </c>
      <c r="AN41" s="24">
        <f>ROUND('Optativa 2 Datos'!$K$4*D41*E41+'Optativa 2 Datos'!$K$5*F41*G41+'Optativa 2 Datos'!$K$6*H41*I41+'Optativa 2 Datos'!$K$7*J41*K41+'Optativa 2 Datos'!$K$8*L41*M41+'Optativa 2 Datos'!$K$9*N41*O41+'Optativa 2 Datos'!$K$10*P41*Q41+'Optativa 2 Datos'!$K$11*R41*S41+'Optativa 2 Datos'!$K$12*T41*U41+'Optativa 2 Datos'!$K$13*V41*W41,2)</f>
        <v>0</v>
      </c>
      <c r="AO41" s="24">
        <f>ROUND('Optativa 2 Datos'!$K$4*D41+'Optativa 2 Datos'!$K$5*F41+'Optativa 2 Datos'!$K$6*H41+'Optativa 2 Datos'!$K$7*J41+'Optativa 2 Datos'!$K$8*L41+'Optativa 2 Datos'!$K$9*N41+'Optativa 2 Datos'!$K$10*P41+'Optativa 2 Datos'!$K$11*R41+'Optativa 2 Datos'!$K$12*T41+'Optativa 2 Datos'!$K$13*V41,2)</f>
        <v>0</v>
      </c>
    </row>
    <row r="42" spans="1:41" x14ac:dyDescent="0.25">
      <c r="A42" s="2">
        <v>39</v>
      </c>
      <c r="B42" s="1" t="str">
        <f>IF(ISBLANK(PRINCIPAL!B42)," ",PRINCIPAL!B42)</f>
        <v xml:space="preserve"> </v>
      </c>
      <c r="C42" s="14">
        <f t="shared" si="1"/>
        <v>0</v>
      </c>
      <c r="D42" s="12">
        <f t="shared" si="2"/>
        <v>0</v>
      </c>
      <c r="E42" s="10"/>
      <c r="F42" s="12">
        <f t="shared" si="8"/>
        <v>0</v>
      </c>
      <c r="G42" s="10"/>
      <c r="H42" s="12">
        <f t="shared" si="9"/>
        <v>0</v>
      </c>
      <c r="I42" s="10"/>
      <c r="J42" s="12">
        <f t="shared" si="10"/>
        <v>0</v>
      </c>
      <c r="K42" s="10"/>
      <c r="L42" s="12">
        <f t="shared" si="11"/>
        <v>0</v>
      </c>
      <c r="M42" s="10"/>
      <c r="N42" s="12">
        <f t="shared" si="3"/>
        <v>0</v>
      </c>
      <c r="O42" s="10"/>
      <c r="P42" s="12">
        <f t="shared" si="4"/>
        <v>0</v>
      </c>
      <c r="Q42" s="10"/>
      <c r="R42" s="12">
        <f t="shared" si="5"/>
        <v>0</v>
      </c>
      <c r="S42" s="10"/>
      <c r="T42" s="12">
        <f t="shared" si="6"/>
        <v>0</v>
      </c>
      <c r="U42" s="10"/>
      <c r="V42" s="12">
        <f t="shared" si="7"/>
        <v>0</v>
      </c>
      <c r="W42" s="10"/>
      <c r="Z42" s="24">
        <f>ROUND('Optativa 2 Datos'!$D$4*D42*E42+'Optativa 2 Datos'!$D$5*F42*G42+'Optativa 2 Datos'!$D$6*H42*I42+'Optativa 2 Datos'!$D$7*J42*K42+'Optativa 2 Datos'!$D$8*L42*M42+'Optativa 2 Datos'!$D$9*N42*O42+'Optativa 2 Datos'!$D$10*P42*Q42+'Optativa 2 Datos'!$D$11*R42*S42+'Optativa 2 Datos'!$D$12*T42*U42+'Optativa 2 Datos'!$D$13*V42*W42,2)</f>
        <v>0</v>
      </c>
      <c r="AA42" s="24">
        <f>ROUND('Optativa 2 Datos'!$D$4*D42+'Optativa 2 Datos'!$D$5*F42+'Optativa 2 Datos'!$D$6*H42+'Optativa 2 Datos'!$D$7*J42+'Optativa 2 Datos'!$D$8*L42+'Optativa 2 Datos'!$D$9*N42+'Optativa 2 Datos'!$D$10*P42+'Optativa 2 Datos'!$D$11*R42+'Optativa 2 Datos'!$D$12*T42+'Optativa 2 Datos'!$D$13*V42,2)</f>
        <v>0</v>
      </c>
      <c r="AB42" s="24">
        <f>ROUND('Optativa 2 Datos'!$E$4*D42*E42+'Optativa 2 Datos'!$E$5*F42*G42+'Optativa 2 Datos'!$E$6*H42*I42+'Optativa 2 Datos'!$E$7*J42*K42+'Optativa 2 Datos'!$E$8*L42*M42+'Optativa 2 Datos'!$E$9*N42*O42+'Optativa 2 Datos'!$E$10*P42*Q42+'Optativa 2 Datos'!$E$11*R42*S42+'Optativa 2 Datos'!$E$12*T42*U42+'Optativa 2 Datos'!$E$13*V42*W42,2)</f>
        <v>0</v>
      </c>
      <c r="AC42" s="24">
        <f>ROUND('Optativa 2 Datos'!$E$4*D42+'Optativa 2 Datos'!$E$5*F42+'Optativa 2 Datos'!$E$6*H42+'Optativa 2 Datos'!$E$7*J42+'Optativa 2 Datos'!$E$8*L42+'Optativa 2 Datos'!$E$9*N42+'Optativa 2 Datos'!$E$10*P42+'Optativa 2 Datos'!$E$11*R42+'Optativa 2 Datos'!$E$12*T42+'Optativa 2 Datos'!$E$13*V42,2)</f>
        <v>0</v>
      </c>
      <c r="AD42" s="24">
        <f>ROUND('Optativa 2 Datos'!$F$4*D42*E42+'Optativa 2 Datos'!$F$5*F42*G42+'Optativa 2 Datos'!$F$6*H42*I42+'Optativa 2 Datos'!$F$7*J42*K42+'Optativa 2 Datos'!$F$8*L42*M42+'Optativa 2 Datos'!$F$9*N42*O42+'Optativa 2 Datos'!$F$10*P42*Q42+'Optativa 2 Datos'!$F$11*R42*S42+'Optativa 2 Datos'!$F$12*T42*U42+'Optativa 2 Datos'!$F$13*V42*W42,2)</f>
        <v>0</v>
      </c>
      <c r="AE42" s="24">
        <f>ROUND('Optativa 2 Datos'!$F$4*D42+'Optativa 2 Datos'!$F$5*F42+'Optativa 2 Datos'!$F$6*H42+'Optativa 2 Datos'!$F$7*J42+'Optativa 2 Datos'!$F$8*L42+'Optativa 2 Datos'!$F$9*N42+'Optativa 2 Datos'!$F$10*P42+'Optativa 2 Datos'!$F$11*R42+'Optativa 2 Datos'!$F$12*T42+'Optativa 2 Datos'!$F$13*V42,2)</f>
        <v>0</v>
      </c>
      <c r="AF42" s="24">
        <f>ROUND('Optativa 2 Datos'!$G$4*D42*E42+'Optativa 2 Datos'!$G$5*F42*G42+'Optativa 2 Datos'!$G$6*H42*I42+'Optativa 2 Datos'!$G$7*J42*K42+'Optativa 2 Datos'!$G$8*L42*M42+'Optativa 2 Datos'!$G$9*N42*O42+'Optativa 2 Datos'!$G$10*P42*Q42+'Optativa 2 Datos'!$G$11*R42*S42+'Optativa 2 Datos'!$G$12*T42*U42+'Optativa 2 Datos'!$G$13*V42*W42,2)</f>
        <v>0</v>
      </c>
      <c r="AG42" s="24">
        <f>ROUND('Optativa 2 Datos'!$G$4*D42+'Optativa 2 Datos'!$G$5*F42+'Optativa 2 Datos'!$G$6*H42+'Optativa 2 Datos'!$G$7*J42+'Optativa 2 Datos'!$G$8*L42+'Optativa 2 Datos'!$G$9*N42+'Optativa 2 Datos'!$G$10*P42+'Optativa 2 Datos'!$G$11*R42+'Optativa 2 Datos'!$G$12*T42+'Optativa 2 Datos'!$G$13*V42,2)</f>
        <v>0</v>
      </c>
      <c r="AH42" s="24">
        <f>ROUND('Optativa 2 Datos'!$H$4*D42*E42+'Optativa 2 Datos'!$H$5*F42*G42+'Optativa 2 Datos'!$H$6*H42*I42+'Optativa 2 Datos'!$H$7*J42*K42+'Optativa 2 Datos'!$H$8*L42*M42+'Optativa 2 Datos'!$H$9*N42*O42+'Optativa 2 Datos'!$H$10*P42*Q42+'Optativa 2 Datos'!$H$11*R42*S42+'Optativa 2 Datos'!$H$12*T42*U42+'Optativa 2 Datos'!$H$13*V42*W42,2)</f>
        <v>0</v>
      </c>
      <c r="AI42" s="24">
        <f>ROUND('Optativa 2 Datos'!$H$4*D42+'Optativa 2 Datos'!$H$5*F42+'Optativa 2 Datos'!$H$6*H42+'Optativa 2 Datos'!$H$7*J42+'Optativa 2 Datos'!$H$8*L42+'Optativa 2 Datos'!$H$9*N42+'Optativa 2 Datos'!$H$10*P42+'Optativa 2 Datos'!$H$11*R42+'Optativa 2 Datos'!$H$12*T42+'Optativa 2 Datos'!$H$13*V42,2)</f>
        <v>0</v>
      </c>
      <c r="AJ42" s="24">
        <f>ROUND('Optativa 2 Datos'!$I$4*D42*E42+'Optativa 2 Datos'!$I$5*F42*G42+'Optativa 2 Datos'!$I$6*H42*I42+'Optativa 2 Datos'!$I$7*J42*K42+'Optativa 2 Datos'!$I$8*L42*M42+'Optativa 2 Datos'!$I$9*N42*O42+'Optativa 2 Datos'!$I$10*P42*Q42+'Optativa 2 Datos'!$I$11*R42*S42+'Optativa 2 Datos'!$I$12*T42*U42+'Optativa 2 Datos'!$I$13*V42*W42,2)</f>
        <v>0</v>
      </c>
      <c r="AK42" s="24">
        <f>ROUND('Optativa 2 Datos'!$I$4*D42+'Optativa 2 Datos'!$I$5*F42+'Optativa 2 Datos'!$I$6*H42+'Optativa 2 Datos'!$I$7*J42+'Optativa 2 Datos'!$I$8*L42+'Optativa 2 Datos'!$I$9*N42+'Optativa 2 Datos'!$I$10*P42+'Optativa 2 Datos'!$I$11*R42+'Optativa 2 Datos'!$I$12*T42+'Optativa 2 Datos'!$I$13*V42,2)</f>
        <v>0</v>
      </c>
      <c r="AL42" s="24">
        <f>ROUND('Optativa 2 Datos'!$J$4*D42*E42+'Optativa 2 Datos'!$J$5*F42*G42+'Optativa 2 Datos'!$J$6*H42*I42+'Optativa 2 Datos'!$J$7*J42*K42+'Optativa 2 Datos'!$J$8*L42*M42+'Optativa 2 Datos'!$J$9*N42*O42+'Optativa 2 Datos'!$J$10*P42*Q42+'Optativa 2 Datos'!$J$11*R42*S42+'Optativa 2 Datos'!$J$12*T42*U42+'Optativa 2 Datos'!$J$13*V42*W42,2)</f>
        <v>0</v>
      </c>
      <c r="AM42" s="24">
        <f>ROUND('Optativa 2 Datos'!$J$4*D42+'Optativa 2 Datos'!$J$5*F42+'Optativa 2 Datos'!$J$6*H42+'Optativa 2 Datos'!$J$7*J42+'Optativa 2 Datos'!$J$8*L42+'Optativa 2 Datos'!$J$9*N42+'Optativa 2 Datos'!$J$10*P42+'Optativa 2 Datos'!$J$11*R42+'Optativa 2 Datos'!$J$12*T42+'Optativa 2 Datos'!$J$13*V42,2)</f>
        <v>0</v>
      </c>
      <c r="AN42" s="24">
        <f>ROUND('Optativa 2 Datos'!$K$4*D42*E42+'Optativa 2 Datos'!$K$5*F42*G42+'Optativa 2 Datos'!$K$6*H42*I42+'Optativa 2 Datos'!$K$7*J42*K42+'Optativa 2 Datos'!$K$8*L42*M42+'Optativa 2 Datos'!$K$9*N42*O42+'Optativa 2 Datos'!$K$10*P42*Q42+'Optativa 2 Datos'!$K$11*R42*S42+'Optativa 2 Datos'!$K$12*T42*U42+'Optativa 2 Datos'!$K$13*V42*W42,2)</f>
        <v>0</v>
      </c>
      <c r="AO42" s="24">
        <f>ROUND('Optativa 2 Datos'!$K$4*D42+'Optativa 2 Datos'!$K$5*F42+'Optativa 2 Datos'!$K$6*H42+'Optativa 2 Datos'!$K$7*J42+'Optativa 2 Datos'!$K$8*L42+'Optativa 2 Datos'!$K$9*N42+'Optativa 2 Datos'!$K$10*P42+'Optativa 2 Datos'!$K$11*R42+'Optativa 2 Datos'!$K$12*T42+'Optativa 2 Datos'!$K$13*V42,2)</f>
        <v>0</v>
      </c>
    </row>
    <row r="43" spans="1:41" x14ac:dyDescent="0.25">
      <c r="A43" s="2">
        <v>40</v>
      </c>
      <c r="B43" s="2" t="str">
        <f>IF(ISBLANK(PRINCIPAL!B43)," ",PRINCIPAL!B43)</f>
        <v xml:space="preserve"> </v>
      </c>
      <c r="C43" s="14">
        <f t="shared" si="1"/>
        <v>0</v>
      </c>
      <c r="D43" s="12">
        <f t="shared" si="2"/>
        <v>0</v>
      </c>
      <c r="E43" s="11"/>
      <c r="F43" s="12">
        <f t="shared" si="8"/>
        <v>0</v>
      </c>
      <c r="G43" s="11"/>
      <c r="H43" s="12">
        <f t="shared" si="9"/>
        <v>0</v>
      </c>
      <c r="I43" s="11"/>
      <c r="J43" s="12">
        <f t="shared" si="10"/>
        <v>0</v>
      </c>
      <c r="K43" s="11"/>
      <c r="L43" s="12">
        <f t="shared" si="11"/>
        <v>0</v>
      </c>
      <c r="M43" s="11"/>
      <c r="N43" s="12">
        <f t="shared" si="3"/>
        <v>0</v>
      </c>
      <c r="O43" s="11"/>
      <c r="P43" s="12">
        <f t="shared" si="4"/>
        <v>0</v>
      </c>
      <c r="Q43" s="11"/>
      <c r="R43" s="12">
        <f t="shared" si="5"/>
        <v>0</v>
      </c>
      <c r="S43" s="11"/>
      <c r="T43" s="12">
        <f t="shared" si="6"/>
        <v>0</v>
      </c>
      <c r="U43" s="11"/>
      <c r="V43" s="12">
        <f t="shared" si="7"/>
        <v>0</v>
      </c>
      <c r="W43" s="11"/>
      <c r="Z43" s="24">
        <f>ROUND('Optativa 2 Datos'!$D$4*D43*E43+'Optativa 2 Datos'!$D$5*F43*G43+'Optativa 2 Datos'!$D$6*H43*I43+'Optativa 2 Datos'!$D$7*J43*K43+'Optativa 2 Datos'!$D$8*L43*M43+'Optativa 2 Datos'!$D$9*N43*O43+'Optativa 2 Datos'!$D$10*P43*Q43+'Optativa 2 Datos'!$D$11*R43*S43+'Optativa 2 Datos'!$D$12*T43*U43+'Optativa 2 Datos'!$D$13*V43*W43,2)</f>
        <v>0</v>
      </c>
      <c r="AA43" s="24">
        <f>ROUND('Optativa 2 Datos'!$D$4*D43+'Optativa 2 Datos'!$D$5*F43+'Optativa 2 Datos'!$D$6*H43+'Optativa 2 Datos'!$D$7*J43+'Optativa 2 Datos'!$D$8*L43+'Optativa 2 Datos'!$D$9*N43+'Optativa 2 Datos'!$D$10*P43+'Optativa 2 Datos'!$D$11*R43+'Optativa 2 Datos'!$D$12*T43+'Optativa 2 Datos'!$D$13*V43,2)</f>
        <v>0</v>
      </c>
      <c r="AB43" s="24">
        <f>ROUND('Optativa 2 Datos'!$E$4*D43*E43+'Optativa 2 Datos'!$E$5*F43*G43+'Optativa 2 Datos'!$E$6*H43*I43+'Optativa 2 Datos'!$E$7*J43*K43+'Optativa 2 Datos'!$E$8*L43*M43+'Optativa 2 Datos'!$E$9*N43*O43+'Optativa 2 Datos'!$E$10*P43*Q43+'Optativa 2 Datos'!$E$11*R43*S43+'Optativa 2 Datos'!$E$12*T43*U43+'Optativa 2 Datos'!$E$13*V43*W43,2)</f>
        <v>0</v>
      </c>
      <c r="AC43" s="24">
        <f>ROUND('Optativa 2 Datos'!$E$4*D43+'Optativa 2 Datos'!$E$5*F43+'Optativa 2 Datos'!$E$6*H43+'Optativa 2 Datos'!$E$7*J43+'Optativa 2 Datos'!$E$8*L43+'Optativa 2 Datos'!$E$9*N43+'Optativa 2 Datos'!$E$10*P43+'Optativa 2 Datos'!$E$11*R43+'Optativa 2 Datos'!$E$12*T43+'Optativa 2 Datos'!$E$13*V43,2)</f>
        <v>0</v>
      </c>
      <c r="AD43" s="24">
        <f>ROUND('Optativa 2 Datos'!$F$4*D43*E43+'Optativa 2 Datos'!$F$5*F43*G43+'Optativa 2 Datos'!$F$6*H43*I43+'Optativa 2 Datos'!$F$7*J43*K43+'Optativa 2 Datos'!$F$8*L43*M43+'Optativa 2 Datos'!$F$9*N43*O43+'Optativa 2 Datos'!$F$10*P43*Q43+'Optativa 2 Datos'!$F$11*R43*S43+'Optativa 2 Datos'!$F$12*T43*U43+'Optativa 2 Datos'!$F$13*V43*W43,2)</f>
        <v>0</v>
      </c>
      <c r="AE43" s="24">
        <f>ROUND('Optativa 2 Datos'!$F$4*D43+'Optativa 2 Datos'!$F$5*F43+'Optativa 2 Datos'!$F$6*H43+'Optativa 2 Datos'!$F$7*J43+'Optativa 2 Datos'!$F$8*L43+'Optativa 2 Datos'!$F$9*N43+'Optativa 2 Datos'!$F$10*P43+'Optativa 2 Datos'!$F$11*R43+'Optativa 2 Datos'!$F$12*T43+'Optativa 2 Datos'!$F$13*V43,2)</f>
        <v>0</v>
      </c>
      <c r="AF43" s="24">
        <f>ROUND('Optativa 2 Datos'!$G$4*D43*E43+'Optativa 2 Datos'!$G$5*F43*G43+'Optativa 2 Datos'!$G$6*H43*I43+'Optativa 2 Datos'!$G$7*J43*K43+'Optativa 2 Datos'!$G$8*L43*M43+'Optativa 2 Datos'!$G$9*N43*O43+'Optativa 2 Datos'!$G$10*P43*Q43+'Optativa 2 Datos'!$G$11*R43*S43+'Optativa 2 Datos'!$G$12*T43*U43+'Optativa 2 Datos'!$G$13*V43*W43,2)</f>
        <v>0</v>
      </c>
      <c r="AG43" s="24">
        <f>ROUND('Optativa 2 Datos'!$G$4*D43+'Optativa 2 Datos'!$G$5*F43+'Optativa 2 Datos'!$G$6*H43+'Optativa 2 Datos'!$G$7*J43+'Optativa 2 Datos'!$G$8*L43+'Optativa 2 Datos'!$G$9*N43+'Optativa 2 Datos'!$G$10*P43+'Optativa 2 Datos'!$G$11*R43+'Optativa 2 Datos'!$G$12*T43+'Optativa 2 Datos'!$G$13*V43,2)</f>
        <v>0</v>
      </c>
      <c r="AH43" s="24">
        <f>ROUND('Optativa 2 Datos'!$H$4*D43*E43+'Optativa 2 Datos'!$H$5*F43*G43+'Optativa 2 Datos'!$H$6*H43*I43+'Optativa 2 Datos'!$H$7*J43*K43+'Optativa 2 Datos'!$H$8*L43*M43+'Optativa 2 Datos'!$H$9*N43*O43+'Optativa 2 Datos'!$H$10*P43*Q43+'Optativa 2 Datos'!$H$11*R43*S43+'Optativa 2 Datos'!$H$12*T43*U43+'Optativa 2 Datos'!$H$13*V43*W43,2)</f>
        <v>0</v>
      </c>
      <c r="AI43" s="24">
        <f>ROUND('Optativa 2 Datos'!$H$4*D43+'Optativa 2 Datos'!$H$5*F43+'Optativa 2 Datos'!$H$6*H43+'Optativa 2 Datos'!$H$7*J43+'Optativa 2 Datos'!$H$8*L43+'Optativa 2 Datos'!$H$9*N43+'Optativa 2 Datos'!$H$10*P43+'Optativa 2 Datos'!$H$11*R43+'Optativa 2 Datos'!$H$12*T43+'Optativa 2 Datos'!$H$13*V43,2)</f>
        <v>0</v>
      </c>
      <c r="AJ43" s="24">
        <f>ROUND('Optativa 2 Datos'!$I$4*D43*E43+'Optativa 2 Datos'!$I$5*F43*G43+'Optativa 2 Datos'!$I$6*H43*I43+'Optativa 2 Datos'!$I$7*J43*K43+'Optativa 2 Datos'!$I$8*L43*M43+'Optativa 2 Datos'!$I$9*N43*O43+'Optativa 2 Datos'!$I$10*P43*Q43+'Optativa 2 Datos'!$I$11*R43*S43+'Optativa 2 Datos'!$I$12*T43*U43+'Optativa 2 Datos'!$I$13*V43*W43,2)</f>
        <v>0</v>
      </c>
      <c r="AK43" s="24">
        <f>ROUND('Optativa 2 Datos'!$I$4*D43+'Optativa 2 Datos'!$I$5*F43+'Optativa 2 Datos'!$I$6*H43+'Optativa 2 Datos'!$I$7*J43+'Optativa 2 Datos'!$I$8*L43+'Optativa 2 Datos'!$I$9*N43+'Optativa 2 Datos'!$I$10*P43+'Optativa 2 Datos'!$I$11*R43+'Optativa 2 Datos'!$I$12*T43+'Optativa 2 Datos'!$I$13*V43,2)</f>
        <v>0</v>
      </c>
      <c r="AL43" s="24">
        <f>ROUND('Optativa 2 Datos'!$J$4*D43*E43+'Optativa 2 Datos'!$J$5*F43*G43+'Optativa 2 Datos'!$J$6*H43*I43+'Optativa 2 Datos'!$J$7*J43*K43+'Optativa 2 Datos'!$J$8*L43*M43+'Optativa 2 Datos'!$J$9*N43*O43+'Optativa 2 Datos'!$J$10*P43*Q43+'Optativa 2 Datos'!$J$11*R43*S43+'Optativa 2 Datos'!$J$12*T43*U43+'Optativa 2 Datos'!$J$13*V43*W43,2)</f>
        <v>0</v>
      </c>
      <c r="AM43" s="24">
        <f>ROUND('Optativa 2 Datos'!$J$4*D43+'Optativa 2 Datos'!$J$5*F43+'Optativa 2 Datos'!$J$6*H43+'Optativa 2 Datos'!$J$7*J43+'Optativa 2 Datos'!$J$8*L43+'Optativa 2 Datos'!$J$9*N43+'Optativa 2 Datos'!$J$10*P43+'Optativa 2 Datos'!$J$11*R43+'Optativa 2 Datos'!$J$12*T43+'Optativa 2 Datos'!$J$13*V43,2)</f>
        <v>0</v>
      </c>
      <c r="AN43" s="24">
        <f>ROUND('Optativa 2 Datos'!$K$4*D43*E43+'Optativa 2 Datos'!$K$5*F43*G43+'Optativa 2 Datos'!$K$6*H43*I43+'Optativa 2 Datos'!$K$7*J43*K43+'Optativa 2 Datos'!$K$8*L43*M43+'Optativa 2 Datos'!$K$9*N43*O43+'Optativa 2 Datos'!$K$10*P43*Q43+'Optativa 2 Datos'!$K$11*R43*S43+'Optativa 2 Datos'!$K$12*T43*U43+'Optativa 2 Datos'!$K$13*V43*W43,2)</f>
        <v>0</v>
      </c>
      <c r="AO43" s="24">
        <f>ROUND('Optativa 2 Datos'!$K$4*D43+'Optativa 2 Datos'!$K$5*F43+'Optativa 2 Datos'!$K$6*H43+'Optativa 2 Datos'!$K$7*J43+'Optativa 2 Datos'!$K$8*L43+'Optativa 2 Datos'!$K$9*N43+'Optativa 2 Datos'!$K$10*P43+'Optativa 2 Datos'!$K$11*R43+'Optativa 2 Datos'!$K$12*T43+'Optativa 2 Datos'!$K$13*V43,2)</f>
        <v>0</v>
      </c>
    </row>
  </sheetData>
  <sheetProtection algorithmName="SHA-512" hashValue="46B62rXgFws1gg4BnhpDJxaa2ZvTBEuRfGyGVOFyWsF/BBja68ynsl9Af5BNmmzsPX1MujJwsqnxCBTExsfFhA==" saltValue="y18ioPkn5szSYcqIi6RzoQ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K13"/>
  <sheetViews>
    <sheetView workbookViewId="0">
      <selection activeCell="D4" sqref="D4"/>
    </sheetView>
  </sheetViews>
  <sheetFormatPr baseColWidth="10" defaultRowHeight="15" x14ac:dyDescent="0.25"/>
  <cols>
    <col min="1" max="1" width="11.42578125" style="2"/>
    <col min="2" max="2" width="5.140625" style="2" customWidth="1"/>
    <col min="3" max="3" width="6.42578125" style="2" customWidth="1"/>
    <col min="4" max="16384" width="11.42578125" style="2"/>
  </cols>
  <sheetData>
    <row r="2" spans="2:11" ht="21.75" customHeight="1" x14ac:dyDescent="0.25">
      <c r="D2" s="39" t="s">
        <v>50</v>
      </c>
      <c r="E2" s="39"/>
      <c r="F2" s="39"/>
      <c r="G2" s="39"/>
      <c r="H2" s="39"/>
      <c r="I2" s="39"/>
      <c r="J2" s="39"/>
      <c r="K2" s="39"/>
    </row>
    <row r="3" spans="2:11" x14ac:dyDescent="0.25">
      <c r="D3" s="17" t="s">
        <v>1</v>
      </c>
      <c r="E3" s="17" t="s">
        <v>2</v>
      </c>
      <c r="F3" s="17" t="s">
        <v>3</v>
      </c>
      <c r="G3" s="17" t="s">
        <v>4</v>
      </c>
      <c r="H3" s="17" t="s">
        <v>5</v>
      </c>
      <c r="I3" s="17" t="s">
        <v>6</v>
      </c>
      <c r="J3" s="17" t="s">
        <v>7</v>
      </c>
      <c r="K3" s="17" t="s">
        <v>8</v>
      </c>
    </row>
    <row r="4" spans="2:11" x14ac:dyDescent="0.25">
      <c r="B4" s="38" t="s">
        <v>49</v>
      </c>
      <c r="C4" s="18" t="s">
        <v>39</v>
      </c>
      <c r="D4" s="7"/>
      <c r="E4" s="7"/>
      <c r="F4" s="7"/>
      <c r="G4" s="7"/>
      <c r="H4" s="7"/>
      <c r="I4" s="7"/>
      <c r="J4" s="7"/>
      <c r="K4" s="7"/>
    </row>
    <row r="5" spans="2:11" x14ac:dyDescent="0.25">
      <c r="B5" s="38"/>
      <c r="C5" s="18" t="s">
        <v>40</v>
      </c>
      <c r="D5" s="7"/>
      <c r="E5" s="7"/>
      <c r="F5" s="7"/>
      <c r="G5" s="7"/>
      <c r="H5" s="7"/>
      <c r="I5" s="7"/>
      <c r="J5" s="7"/>
      <c r="K5" s="7"/>
    </row>
    <row r="6" spans="2:11" x14ac:dyDescent="0.25">
      <c r="B6" s="38"/>
      <c r="C6" s="18" t="s">
        <v>41</v>
      </c>
      <c r="D6" s="7"/>
      <c r="E6" s="7"/>
      <c r="F6" s="7"/>
      <c r="G6" s="7"/>
      <c r="H6" s="7"/>
      <c r="I6" s="7"/>
      <c r="J6" s="7"/>
      <c r="K6" s="7"/>
    </row>
    <row r="7" spans="2:11" x14ac:dyDescent="0.25">
      <c r="B7" s="38"/>
      <c r="C7" s="18" t="s">
        <v>42</v>
      </c>
      <c r="D7" s="7"/>
      <c r="E7" s="7"/>
      <c r="F7" s="7"/>
      <c r="G7" s="7"/>
      <c r="H7" s="7"/>
      <c r="I7" s="7"/>
      <c r="J7" s="7"/>
      <c r="K7" s="7"/>
    </row>
    <row r="8" spans="2:11" x14ac:dyDescent="0.25">
      <c r="B8" s="38"/>
      <c r="C8" s="18" t="s">
        <v>43</v>
      </c>
      <c r="D8" s="7"/>
      <c r="E8" s="7"/>
      <c r="F8" s="7"/>
      <c r="G8" s="7"/>
      <c r="H8" s="7"/>
      <c r="I8" s="7"/>
      <c r="J8" s="7"/>
      <c r="K8" s="7"/>
    </row>
    <row r="9" spans="2:11" x14ac:dyDescent="0.25">
      <c r="B9" s="38"/>
      <c r="C9" s="18" t="s">
        <v>44</v>
      </c>
      <c r="D9" s="7"/>
      <c r="E9" s="7"/>
      <c r="F9" s="7"/>
      <c r="G9" s="7"/>
      <c r="H9" s="7"/>
      <c r="I9" s="7"/>
      <c r="J9" s="7"/>
      <c r="K9" s="7"/>
    </row>
    <row r="10" spans="2:11" x14ac:dyDescent="0.25">
      <c r="B10" s="38"/>
      <c r="C10" s="18" t="s">
        <v>45</v>
      </c>
      <c r="D10" s="7"/>
      <c r="E10" s="7"/>
      <c r="F10" s="7"/>
      <c r="G10" s="7"/>
      <c r="H10" s="7"/>
      <c r="I10" s="7"/>
      <c r="J10" s="7"/>
      <c r="K10" s="7"/>
    </row>
    <row r="11" spans="2:11" x14ac:dyDescent="0.25">
      <c r="B11" s="38"/>
      <c r="C11" s="18" t="s">
        <v>46</v>
      </c>
      <c r="D11" s="7"/>
      <c r="E11" s="7"/>
      <c r="F11" s="7"/>
      <c r="G11" s="7"/>
      <c r="H11" s="7"/>
      <c r="I11" s="7"/>
      <c r="J11" s="7"/>
      <c r="K11" s="7"/>
    </row>
    <row r="12" spans="2:11" x14ac:dyDescent="0.25">
      <c r="B12" s="38"/>
      <c r="C12" s="18" t="s">
        <v>47</v>
      </c>
      <c r="D12" s="7"/>
      <c r="E12" s="7"/>
      <c r="F12" s="7"/>
      <c r="G12" s="7"/>
      <c r="H12" s="7"/>
      <c r="I12" s="7"/>
      <c r="J12" s="7"/>
      <c r="K12" s="7"/>
    </row>
    <row r="13" spans="2:11" x14ac:dyDescent="0.25">
      <c r="B13" s="38"/>
      <c r="C13" s="18" t="s">
        <v>48</v>
      </c>
      <c r="D13" s="7"/>
      <c r="E13" s="7"/>
      <c r="F13" s="7"/>
      <c r="G13" s="7"/>
      <c r="H13" s="7"/>
      <c r="I13" s="7"/>
      <c r="J13" s="7"/>
      <c r="K13" s="7"/>
    </row>
  </sheetData>
  <sheetProtection password="921F" sheet="1" objects="1" scenarios="1"/>
  <mergeCells count="2">
    <mergeCell ref="D2:K2"/>
    <mergeCell ref="B4:B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O43"/>
  <sheetViews>
    <sheetView workbookViewId="0">
      <pane xSplit="2" ySplit="3" topLeftCell="C4" activePane="bottomRight" state="frozen"/>
      <selection activeCell="AC40" sqref="AC40:AD40"/>
      <selection pane="topRight" activeCell="AC40" sqref="AC40:AD40"/>
      <selection pane="bottomLeft" activeCell="AC40" sqref="AC40:AD40"/>
      <selection pane="bottomRight" activeCell="E4" sqref="E4"/>
    </sheetView>
  </sheetViews>
  <sheetFormatPr baseColWidth="10" defaultRowHeight="15" x14ac:dyDescent="0.25"/>
  <cols>
    <col min="1" max="1" width="11.42578125" style="2"/>
    <col min="2" max="2" width="51" style="2" customWidth="1"/>
    <col min="3" max="3" width="5" style="2" customWidth="1"/>
    <col min="4" max="4" width="5.140625" style="3" customWidth="1"/>
    <col min="5" max="5" width="11.42578125" style="3"/>
    <col min="6" max="6" width="4.28515625" style="3" customWidth="1"/>
    <col min="7" max="7" width="11.42578125" style="3"/>
    <col min="8" max="8" width="4.42578125" style="3" customWidth="1"/>
    <col min="9" max="9" width="11.42578125" style="3"/>
    <col min="10" max="10" width="4.85546875" style="3" customWidth="1"/>
    <col min="11" max="11" width="11.42578125" style="3"/>
    <col min="12" max="12" width="4.42578125" style="3" customWidth="1"/>
    <col min="13" max="13" width="11.42578125" style="3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2" customWidth="1"/>
    <col min="25" max="25" width="11.42578125" style="2"/>
    <col min="26" max="26" width="11.42578125" style="3"/>
    <col min="27" max="27" width="13.28515625" style="3" customWidth="1"/>
    <col min="28" max="28" width="11.42578125" style="3"/>
    <col min="29" max="29" width="13" style="3" customWidth="1"/>
    <col min="30" max="30" width="11.42578125" style="3"/>
    <col min="31" max="31" width="13.28515625" style="3" customWidth="1"/>
    <col min="32" max="32" width="11.42578125" style="3"/>
    <col min="33" max="33" width="13" style="3" customWidth="1"/>
    <col min="34" max="34" width="11.42578125" style="3"/>
    <col min="35" max="35" width="13.7109375" style="3" customWidth="1"/>
    <col min="36" max="36" width="11.42578125" style="3"/>
    <col min="37" max="37" width="13" style="3" customWidth="1"/>
    <col min="38" max="38" width="11.42578125" style="3"/>
    <col min="39" max="39" width="13.5703125" style="3" customWidth="1"/>
    <col min="40" max="40" width="11.42578125" style="3"/>
    <col min="41" max="41" width="13" style="3" customWidth="1"/>
    <col min="42" max="16384" width="11.42578125" style="2"/>
  </cols>
  <sheetData>
    <row r="1" spans="1:41" ht="15.75" thickBot="1" x14ac:dyDescent="0.3">
      <c r="B1" s="28" t="s">
        <v>54</v>
      </c>
      <c r="Z1" s="34" t="s">
        <v>67</v>
      </c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21"/>
    </row>
    <row r="2" spans="1:41" x14ac:dyDescent="0.25">
      <c r="Z2" s="36" t="s">
        <v>1</v>
      </c>
      <c r="AA2" s="37"/>
      <c r="AB2" s="36" t="s">
        <v>2</v>
      </c>
      <c r="AC2" s="37"/>
      <c r="AD2" s="36" t="s">
        <v>3</v>
      </c>
      <c r="AE2" s="37"/>
      <c r="AF2" s="36" t="s">
        <v>4</v>
      </c>
      <c r="AG2" s="37"/>
      <c r="AH2" s="36" t="s">
        <v>5</v>
      </c>
      <c r="AI2" s="37"/>
      <c r="AJ2" s="36" t="s">
        <v>6</v>
      </c>
      <c r="AK2" s="37"/>
      <c r="AL2" s="36" t="s">
        <v>7</v>
      </c>
      <c r="AM2" s="37"/>
      <c r="AN2" s="36" t="s">
        <v>8</v>
      </c>
      <c r="AO2" s="37"/>
    </row>
    <row r="3" spans="1:41" ht="15.75" thickBot="1" x14ac:dyDescent="0.3">
      <c r="B3" s="2" t="s">
        <v>0</v>
      </c>
      <c r="E3" s="3" t="s">
        <v>12</v>
      </c>
      <c r="G3" s="3" t="s">
        <v>10</v>
      </c>
      <c r="I3" s="3" t="s">
        <v>11</v>
      </c>
      <c r="K3" s="3" t="s">
        <v>13</v>
      </c>
      <c r="M3" s="3" t="s">
        <v>14</v>
      </c>
      <c r="O3" s="3" t="s">
        <v>15</v>
      </c>
      <c r="Q3" s="3" t="s">
        <v>16</v>
      </c>
      <c r="S3" s="3" t="s">
        <v>17</v>
      </c>
      <c r="U3" s="3" t="s">
        <v>18</v>
      </c>
      <c r="W3" s="3" t="s">
        <v>19</v>
      </c>
      <c r="Z3" s="26" t="s">
        <v>29</v>
      </c>
      <c r="AA3" s="27" t="s">
        <v>30</v>
      </c>
      <c r="AB3" s="26" t="s">
        <v>29</v>
      </c>
      <c r="AC3" s="27" t="s">
        <v>30</v>
      </c>
      <c r="AD3" s="26" t="s">
        <v>29</v>
      </c>
      <c r="AE3" s="27" t="s">
        <v>30</v>
      </c>
      <c r="AF3" s="26" t="s">
        <v>29</v>
      </c>
      <c r="AG3" s="27" t="s">
        <v>30</v>
      </c>
      <c r="AH3" s="26" t="s">
        <v>29</v>
      </c>
      <c r="AI3" s="27" t="s">
        <v>30</v>
      </c>
      <c r="AJ3" s="26" t="s">
        <v>29</v>
      </c>
      <c r="AK3" s="27" t="s">
        <v>30</v>
      </c>
      <c r="AL3" s="26" t="s">
        <v>29</v>
      </c>
      <c r="AM3" s="27" t="s">
        <v>30</v>
      </c>
      <c r="AN3" s="26" t="s">
        <v>29</v>
      </c>
      <c r="AO3" s="27" t="s">
        <v>30</v>
      </c>
    </row>
    <row r="4" spans="1:41" x14ac:dyDescent="0.25">
      <c r="A4" s="2">
        <v>1</v>
      </c>
      <c r="B4" s="4" t="str">
        <f>IF(ISBLANK(PRINCIPAL!B4)," ",PRINCIPAL!B4)</f>
        <v xml:space="preserve"> </v>
      </c>
      <c r="C4" s="14">
        <f>D4+F4+H4+J4+L4+N4+P4+R4+T4+V4</f>
        <v>0</v>
      </c>
      <c r="D4" s="13">
        <f>IF(ISBLANK(E4),0,1)</f>
        <v>0</v>
      </c>
      <c r="E4" s="8"/>
      <c r="F4" s="13">
        <f t="shared" ref="F4:L19" si="0">IF(ISBLANK(G4),0,1)</f>
        <v>0</v>
      </c>
      <c r="G4" s="8"/>
      <c r="H4" s="13">
        <f t="shared" si="0"/>
        <v>0</v>
      </c>
      <c r="I4" s="8"/>
      <c r="J4" s="13">
        <f t="shared" si="0"/>
        <v>0</v>
      </c>
      <c r="K4" s="8"/>
      <c r="L4" s="13">
        <f t="shared" si="0"/>
        <v>0</v>
      </c>
      <c r="M4" s="8"/>
      <c r="N4" s="12">
        <f>IF(ISBLANK(O4),0,1)</f>
        <v>0</v>
      </c>
      <c r="O4" s="25"/>
      <c r="P4" s="12">
        <f>IF(ISBLANK(Q4),0,1)</f>
        <v>0</v>
      </c>
      <c r="Q4" s="25"/>
      <c r="R4" s="12">
        <f>IF(ISBLANK(S4),0,1)</f>
        <v>0</v>
      </c>
      <c r="S4" s="25"/>
      <c r="T4" s="12">
        <f>IF(ISBLANK(U4),0,1)</f>
        <v>0</v>
      </c>
      <c r="U4" s="25"/>
      <c r="V4" s="12">
        <f>IF(ISBLANK(W4),0,1)</f>
        <v>0</v>
      </c>
      <c r="W4" s="25"/>
      <c r="Z4" s="24">
        <f>ROUND('Optativa 3 Datos'!$D$4*D4*E4+'Optativa 3 Datos'!$D$5*F4*G4+'Optativa 3 Datos'!$D$6*H4*I4+'Optativa 3 Datos'!$D$7*J4*K4+'Optativa 3 Datos'!$D$8*L4*M4+'Optativa 3 Datos'!$D$9*N4*O4+'Optativa 3 Datos'!$D$10*P4*Q4+'Optativa 3 Datos'!$D$11*R4*S4+'Optativa 3 Datos'!$D$12*T4*U4+'Optativa 3 Datos'!$D$13*V4*W4,2)</f>
        <v>0</v>
      </c>
      <c r="AA4" s="24">
        <f>ROUND('Optativa 3 Datos'!$D$4*D4+'Optativa 3 Datos'!$D$5*F4+'Optativa 3 Datos'!$D$6*H4+'Optativa 3 Datos'!$D$7*J4+'Optativa 3 Datos'!$D$8*L4+'Optativa 3 Datos'!$D$9*N4+'Optativa 3 Datos'!$D$10*P4+'Optativa 3 Datos'!$D$11*R4+'Optativa 3 Datos'!$D$12*T4+'Optativa 3 Datos'!$D$13*V4,2)</f>
        <v>0</v>
      </c>
      <c r="AB4" s="24">
        <f>ROUND('Optativa 3 Datos'!$E$4*D4*E4+'Optativa 3 Datos'!$E$5*F4*G4+'Optativa 3 Datos'!$E$6*H4*I4+'Optativa 3 Datos'!$E$7*J4*K4+'Optativa 3 Datos'!$E$8*L4*M4+'Optativa 3 Datos'!$E$9*N4*O4+'Optativa 3 Datos'!$E$10*P4*Q4+'Optativa 3 Datos'!$E$11*R4*S4+'Optativa 3 Datos'!$E$12*T4*U4+'Optativa 3 Datos'!$E$13*V4*W4,2)</f>
        <v>0</v>
      </c>
      <c r="AC4" s="24">
        <f>ROUND('Optativa 3 Datos'!$E$4*D4+'Optativa 3 Datos'!$E$5*F4+'Optativa 3 Datos'!$E$6*H4+'Optativa 3 Datos'!$E$7*J4+'Optativa 3 Datos'!$E$8*L4+'Optativa 3 Datos'!$E$9*N4+'Optativa 3 Datos'!$E$10*P4+'Optativa 3 Datos'!$E$11*R4+'Optativa 3 Datos'!$E$12*T4+'Optativa 3 Datos'!$E$13*V4,2)</f>
        <v>0</v>
      </c>
      <c r="AD4" s="24">
        <f>ROUND('Optativa 3 Datos'!$F$4*D4*E4+'Optativa 3 Datos'!$F$5*F4*G4+'Optativa 3 Datos'!$F$6*H4*I4+'Optativa 3 Datos'!$F$7*J4*K4+'Optativa 3 Datos'!$F$8*L4*M4+'Optativa 3 Datos'!$F$9*N4*O4+'Optativa 3 Datos'!$F$10*P4*Q4+'Optativa 3 Datos'!$F$11*R4*S4+'Optativa 3 Datos'!$F$12*T4*U4+'Optativa 3 Datos'!$F$13*V4*W4,2)</f>
        <v>0</v>
      </c>
      <c r="AE4" s="24">
        <f>ROUND('Optativa 3 Datos'!$F$4*D4+'Optativa 3 Datos'!$F$5*F4+'Optativa 3 Datos'!$F$6*H4+'Optativa 3 Datos'!$F$7*J4+'Optativa 3 Datos'!$F$8*L4+'Optativa 3 Datos'!$F$9*N4+'Optativa 3 Datos'!$F$10*P4+'Optativa 3 Datos'!$F$11*R4+'Optativa 3 Datos'!$F$12*T4+'Optativa 3 Datos'!$F$13*V4,2)</f>
        <v>0</v>
      </c>
      <c r="AF4" s="24">
        <f>ROUND('Optativa 3 Datos'!$G$4*D4*E4+'Optativa 3 Datos'!$G$5*F4*G4+'Optativa 3 Datos'!$G$6*H4*I4+'Optativa 3 Datos'!$G$7*J4*K4+'Optativa 3 Datos'!$G$8*L4*M4+'Optativa 3 Datos'!$G$9*N4*O4+'Optativa 3 Datos'!$G$10*P4*Q4+'Optativa 3 Datos'!$G$11*R4*S4+'Optativa 3 Datos'!$G$12*T4*U4+'Optativa 3 Datos'!$G$13*V4*W4,2)</f>
        <v>0</v>
      </c>
      <c r="AG4" s="24">
        <f>ROUND('Optativa 3 Datos'!$G$4*D4+'Optativa 3 Datos'!$G$5*F4+'Optativa 3 Datos'!$G$6*H4+'Optativa 3 Datos'!$G$7*J4+'Optativa 3 Datos'!$G$8*L4+'Optativa 3 Datos'!$G$9*N4+'Optativa 3 Datos'!$G$10*P4+'Optativa 3 Datos'!$G$11*R4+'Optativa 3 Datos'!$G$12*T4+'Optativa 3 Datos'!$G$13*V4,2)</f>
        <v>0</v>
      </c>
      <c r="AH4" s="24">
        <f>ROUND('Optativa 3 Datos'!$H$4*D4*E4+'Optativa 3 Datos'!$H$5*F4*G4+'Optativa 3 Datos'!$H$6*H4*I4+'Optativa 3 Datos'!$H$7*J4*K4+'Optativa 3 Datos'!$H$8*L4*M4+'Optativa 3 Datos'!$H$9*N4*O4+'Optativa 3 Datos'!$H$10*P4*Q4+'Optativa 3 Datos'!$H$11*R4*S4+'Optativa 3 Datos'!$H$12*T4*U4+'Optativa 3 Datos'!$H$13*V4*W4,2)</f>
        <v>0</v>
      </c>
      <c r="AI4" s="24">
        <f>ROUND('Optativa 3 Datos'!$H$4*D4+'Optativa 3 Datos'!$H$5*F4+'Optativa 3 Datos'!$H$6*H4+'Optativa 3 Datos'!$H$7*J4+'Optativa 3 Datos'!$H$8*L4+'Optativa 3 Datos'!$H$9*N4+'Optativa 3 Datos'!$H$10*P4+'Optativa 3 Datos'!$H$11*R4+'Optativa 3 Datos'!$H$12*T4+'Optativa 3 Datos'!$H$13*V4,2)</f>
        <v>0</v>
      </c>
      <c r="AJ4" s="24">
        <f>ROUND('Optativa 3 Datos'!$I$4*D4*E4+'Optativa 3 Datos'!$I$5*F4*G4+'Optativa 3 Datos'!$I$6*H4*I4+'Optativa 3 Datos'!$I$7*J4*K4+'Optativa 3 Datos'!$I$8*L4*M4+'Optativa 3 Datos'!$I$9*N4*O4+'Optativa 3 Datos'!$I$10*P4*Q4+'Optativa 3 Datos'!$I$11*R4*S4+'Optativa 3 Datos'!$I$12*T4*U4+'Optativa 3 Datos'!$I$13*V4*W4,2)</f>
        <v>0</v>
      </c>
      <c r="AK4" s="24">
        <f>ROUND('Optativa 3 Datos'!$I$4*D4+'Optativa 3 Datos'!$I$5*F4+'Optativa 3 Datos'!$I$6*H4+'Optativa 3 Datos'!$I$7*J4+'Optativa 3 Datos'!$I$8*L4+'Optativa 3 Datos'!$I$9*N4+'Optativa 3 Datos'!$I$10*P4+'Optativa 3 Datos'!$I$11*R4+'Optativa 3 Datos'!$I$12*T4+'Optativa 3 Datos'!$I$13*V4,2)</f>
        <v>0</v>
      </c>
      <c r="AL4" s="24">
        <f>ROUND('Optativa 3 Datos'!$J$4*D4*E4+'Optativa 3 Datos'!$J$5*F4*G4+'Optativa 3 Datos'!$J$6*H4*I4+'Optativa 3 Datos'!$J$7*J4*K4+'Optativa 3 Datos'!$J$8*L4*M4+'Optativa 3 Datos'!$J$9*N4*O4+'Optativa 3 Datos'!$J$10*P4*Q4+'Optativa 3 Datos'!$J$11*R4*S4+'Optativa 3 Datos'!$J$12*T4*U4+'Optativa 3 Datos'!$J$13*V4*W4,2)</f>
        <v>0</v>
      </c>
      <c r="AM4" s="24">
        <f>ROUND('Optativa 3 Datos'!$J$4*D4+'Optativa 3 Datos'!$J$5*F4+'Optativa 3 Datos'!$J$6*H4+'Optativa 3 Datos'!$J$7*J4+'Optativa 3 Datos'!$J$8*L4+'Optativa 3 Datos'!$J$9*N4+'Optativa 3 Datos'!$J$10*P4+'Optativa 3 Datos'!$J$11*R4+'Optativa 3 Datos'!$J$12*T4+'Optativa 3 Datos'!$J$13*V4,2)</f>
        <v>0</v>
      </c>
      <c r="AN4" s="24">
        <f>ROUND('Optativa 3 Datos'!$K$4*D4*E4+'Optativa 3 Datos'!$K$5*F4*G4+'Optativa 3 Datos'!$K$6*H4*I4+'Optativa 3 Datos'!$K$7*J4*K4+'Optativa 3 Datos'!$K$8*L4*M4+'Optativa 3 Datos'!$K$9*N4*O4+'Optativa 3 Datos'!$K$10*P4*Q4+'Optativa 3 Datos'!$K$11*R4*S4+'Optativa 3 Datos'!$K$12*T4*U4+'Optativa 3 Datos'!$K$13*V4*W4,2)</f>
        <v>0</v>
      </c>
      <c r="AO4" s="24">
        <f>ROUND('Optativa 3 Datos'!$K$4*D4+'Optativa 3 Datos'!$K$5*F4+'Optativa 3 Datos'!$K$6*H4+'Optativa 3 Datos'!$K$7*J4+'Optativa 3 Datos'!$K$8*L4+'Optativa 3 Datos'!$K$9*N4+'Optativa 3 Datos'!$K$10*P4+'Optativa 3 Datos'!$K$11*R4+'Optativa 3 Datos'!$K$12*T4+'Optativa 3 Datos'!$K$13*V4,2)</f>
        <v>0</v>
      </c>
    </row>
    <row r="5" spans="1:41" x14ac:dyDescent="0.25">
      <c r="A5" s="2">
        <v>2</v>
      </c>
      <c r="B5" s="2" t="str">
        <f>IF(ISBLANK(PRINCIPAL!B5)," ",PRINCIPAL!B5)</f>
        <v xml:space="preserve"> </v>
      </c>
      <c r="C5" s="14">
        <f t="shared" ref="C5:C43" si="1">D5+F5+H5+J5+L5+N5+P5+R5+T5+V5</f>
        <v>0</v>
      </c>
      <c r="D5" s="12">
        <f t="shared" ref="D5:D43" si="2">IF(ISBLANK(E5),0,1)</f>
        <v>0</v>
      </c>
      <c r="E5" s="9"/>
      <c r="F5" s="12">
        <f t="shared" si="0"/>
        <v>0</v>
      </c>
      <c r="G5" s="9"/>
      <c r="H5" s="12">
        <f t="shared" si="0"/>
        <v>0</v>
      </c>
      <c r="I5" s="9"/>
      <c r="J5" s="12">
        <f t="shared" si="0"/>
        <v>0</v>
      </c>
      <c r="K5" s="9"/>
      <c r="L5" s="12">
        <f t="shared" si="0"/>
        <v>0</v>
      </c>
      <c r="M5" s="9"/>
      <c r="N5" s="12">
        <f t="shared" ref="N5:N43" si="3">IF(ISBLANK(O5),0,1)</f>
        <v>0</v>
      </c>
      <c r="O5" s="9"/>
      <c r="P5" s="12">
        <f t="shared" ref="P5:P43" si="4">IF(ISBLANK(Q5),0,1)</f>
        <v>0</v>
      </c>
      <c r="Q5" s="9"/>
      <c r="R5" s="12">
        <f t="shared" ref="R5:R43" si="5">IF(ISBLANK(S5),0,1)</f>
        <v>0</v>
      </c>
      <c r="S5" s="9"/>
      <c r="T5" s="12">
        <f t="shared" ref="T5:T43" si="6">IF(ISBLANK(U5),0,1)</f>
        <v>0</v>
      </c>
      <c r="U5" s="9"/>
      <c r="V5" s="12">
        <f t="shared" ref="V5:V43" si="7">IF(ISBLANK(W5),0,1)</f>
        <v>0</v>
      </c>
      <c r="W5" s="9"/>
      <c r="Z5" s="24">
        <f>ROUND('Optativa 3 Datos'!$D$4*D5*E5+'Optativa 3 Datos'!$D$5*F5*G5+'Optativa 3 Datos'!$D$6*H5*I5+'Optativa 3 Datos'!$D$7*J5*K5+'Optativa 3 Datos'!$D$8*L5*M5+'Optativa 3 Datos'!$D$9*N5*O5+'Optativa 3 Datos'!$D$10*P5*Q5+'Optativa 3 Datos'!$D$11*R5*S5+'Optativa 3 Datos'!$D$12*T5*U5+'Optativa 3 Datos'!$D$13*V5*W5,2)</f>
        <v>0</v>
      </c>
      <c r="AA5" s="24">
        <f>ROUND('Optativa 3 Datos'!$D$4*D5+'Optativa 3 Datos'!$D$5*F5+'Optativa 3 Datos'!$D$6*H5+'Optativa 3 Datos'!$D$7*J5+'Optativa 3 Datos'!$D$8*L5+'Optativa 3 Datos'!$D$9*N5+'Optativa 3 Datos'!$D$10*P5+'Optativa 3 Datos'!$D$11*R5+'Optativa 3 Datos'!$D$12*T5+'Optativa 3 Datos'!$D$13*V5,2)</f>
        <v>0</v>
      </c>
      <c r="AB5" s="24">
        <f>ROUND('Optativa 3 Datos'!$E$4*D5*E5+'Optativa 3 Datos'!$E$5*F5*G5+'Optativa 3 Datos'!$E$6*H5*I5+'Optativa 3 Datos'!$E$7*J5*K5+'Optativa 3 Datos'!$E$8*L5*M5+'Optativa 3 Datos'!$E$9*N5*O5+'Optativa 3 Datos'!$E$10*P5*Q5+'Optativa 3 Datos'!$E$11*R5*S5+'Optativa 3 Datos'!$E$12*T5*U5+'Optativa 3 Datos'!$E$13*V5*W5,2)</f>
        <v>0</v>
      </c>
      <c r="AC5" s="24">
        <f>ROUND('Optativa 3 Datos'!$E$4*D5+'Optativa 3 Datos'!$E$5*F5+'Optativa 3 Datos'!$E$6*H5+'Optativa 3 Datos'!$E$7*J5+'Optativa 3 Datos'!$E$8*L5+'Optativa 3 Datos'!$E$9*N5+'Optativa 3 Datos'!$E$10*P5+'Optativa 3 Datos'!$E$11*R5+'Optativa 3 Datos'!$E$12*T5+'Optativa 3 Datos'!$E$13*V5,2)</f>
        <v>0</v>
      </c>
      <c r="AD5" s="24">
        <f>ROUND('Optativa 3 Datos'!$F$4*D5*E5+'Optativa 3 Datos'!$F$5*F5*G5+'Optativa 3 Datos'!$F$6*H5*I5+'Optativa 3 Datos'!$F$7*J5*K5+'Optativa 3 Datos'!$F$8*L5*M5+'Optativa 3 Datos'!$F$9*N5*O5+'Optativa 3 Datos'!$F$10*P5*Q5+'Optativa 3 Datos'!$F$11*R5*S5+'Optativa 3 Datos'!$F$12*T5*U5+'Optativa 3 Datos'!$F$13*V5*W5,2)</f>
        <v>0</v>
      </c>
      <c r="AE5" s="24">
        <f>ROUND('Optativa 3 Datos'!$F$4*D5+'Optativa 3 Datos'!$F$5*F5+'Optativa 3 Datos'!$F$6*H5+'Optativa 3 Datos'!$F$7*J5+'Optativa 3 Datos'!$F$8*L5+'Optativa 3 Datos'!$F$9*N5+'Optativa 3 Datos'!$F$10*P5+'Optativa 3 Datos'!$F$11*R5+'Optativa 3 Datos'!$F$12*T5+'Optativa 3 Datos'!$F$13*V5,2)</f>
        <v>0</v>
      </c>
      <c r="AF5" s="24">
        <f>ROUND('Optativa 3 Datos'!$G$4*D5*E5+'Optativa 3 Datos'!$G$5*F5*G5+'Optativa 3 Datos'!$G$6*H5*I5+'Optativa 3 Datos'!$G$7*J5*K5+'Optativa 3 Datos'!$G$8*L5*M5+'Optativa 3 Datos'!$G$9*N5*O5+'Optativa 3 Datos'!$G$10*P5*Q5+'Optativa 3 Datos'!$G$11*R5*S5+'Optativa 3 Datos'!$G$12*T5*U5+'Optativa 3 Datos'!$G$13*V5*W5,2)</f>
        <v>0</v>
      </c>
      <c r="AG5" s="24">
        <f>ROUND('Optativa 3 Datos'!$G$4*D5+'Optativa 3 Datos'!$G$5*F5+'Optativa 3 Datos'!$G$6*H5+'Optativa 3 Datos'!$G$7*J5+'Optativa 3 Datos'!$G$8*L5+'Optativa 3 Datos'!$G$9*N5+'Optativa 3 Datos'!$G$10*P5+'Optativa 3 Datos'!$G$11*R5+'Optativa 3 Datos'!$G$12*T5+'Optativa 3 Datos'!$G$13*V5,2)</f>
        <v>0</v>
      </c>
      <c r="AH5" s="24">
        <f>ROUND('Optativa 3 Datos'!$H$4*D5*E5+'Optativa 3 Datos'!$H$5*F5*G5+'Optativa 3 Datos'!$H$6*H5*I5+'Optativa 3 Datos'!$H$7*J5*K5+'Optativa 3 Datos'!$H$8*L5*M5+'Optativa 3 Datos'!$H$9*N5*O5+'Optativa 3 Datos'!$H$10*P5*Q5+'Optativa 3 Datos'!$H$11*R5*S5+'Optativa 3 Datos'!$H$12*T5*U5+'Optativa 3 Datos'!$H$13*V5*W5,2)</f>
        <v>0</v>
      </c>
      <c r="AI5" s="24">
        <f>ROUND('Optativa 3 Datos'!$H$4*D5+'Optativa 3 Datos'!$H$5*F5+'Optativa 3 Datos'!$H$6*H5+'Optativa 3 Datos'!$H$7*J5+'Optativa 3 Datos'!$H$8*L5+'Optativa 3 Datos'!$H$9*N5+'Optativa 3 Datos'!$H$10*P5+'Optativa 3 Datos'!$H$11*R5+'Optativa 3 Datos'!$H$12*T5+'Optativa 3 Datos'!$H$13*V5,2)</f>
        <v>0</v>
      </c>
      <c r="AJ5" s="24">
        <f>ROUND('Optativa 3 Datos'!$I$4*D5*E5+'Optativa 3 Datos'!$I$5*F5*G5+'Optativa 3 Datos'!$I$6*H5*I5+'Optativa 3 Datos'!$I$7*J5*K5+'Optativa 3 Datos'!$I$8*L5*M5+'Optativa 3 Datos'!$I$9*N5*O5+'Optativa 3 Datos'!$I$10*P5*Q5+'Optativa 3 Datos'!$I$11*R5*S5+'Optativa 3 Datos'!$I$12*T5*U5+'Optativa 3 Datos'!$I$13*V5*W5,2)</f>
        <v>0</v>
      </c>
      <c r="AK5" s="24">
        <f>ROUND('Optativa 3 Datos'!$I$4*D5+'Optativa 3 Datos'!$I$5*F5+'Optativa 3 Datos'!$I$6*H5+'Optativa 3 Datos'!$I$7*J5+'Optativa 3 Datos'!$I$8*L5+'Optativa 3 Datos'!$I$9*N5+'Optativa 3 Datos'!$I$10*P5+'Optativa 3 Datos'!$I$11*R5+'Optativa 3 Datos'!$I$12*T5+'Optativa 3 Datos'!$I$13*V5,2)</f>
        <v>0</v>
      </c>
      <c r="AL5" s="24">
        <f>ROUND('Optativa 3 Datos'!$J$4*D5*E5+'Optativa 3 Datos'!$J$5*F5*G5+'Optativa 3 Datos'!$J$6*H5*I5+'Optativa 3 Datos'!$J$7*J5*K5+'Optativa 3 Datos'!$J$8*L5*M5+'Optativa 3 Datos'!$J$9*N5*O5+'Optativa 3 Datos'!$J$10*P5*Q5+'Optativa 3 Datos'!$J$11*R5*S5+'Optativa 3 Datos'!$J$12*T5*U5+'Optativa 3 Datos'!$J$13*V5*W5,2)</f>
        <v>0</v>
      </c>
      <c r="AM5" s="24">
        <f>ROUND('Optativa 3 Datos'!$J$4*D5+'Optativa 3 Datos'!$J$5*F5+'Optativa 3 Datos'!$J$6*H5+'Optativa 3 Datos'!$J$7*J5+'Optativa 3 Datos'!$J$8*L5+'Optativa 3 Datos'!$J$9*N5+'Optativa 3 Datos'!$J$10*P5+'Optativa 3 Datos'!$J$11*R5+'Optativa 3 Datos'!$J$12*T5+'Optativa 3 Datos'!$J$13*V5,2)</f>
        <v>0</v>
      </c>
      <c r="AN5" s="24">
        <f>ROUND('Optativa 3 Datos'!$K$4*D5*E5+'Optativa 3 Datos'!$K$5*F5*G5+'Optativa 3 Datos'!$K$6*H5*I5+'Optativa 3 Datos'!$K$7*J5*K5+'Optativa 3 Datos'!$K$8*L5*M5+'Optativa 3 Datos'!$K$9*N5*O5+'Optativa 3 Datos'!$K$10*P5*Q5+'Optativa 3 Datos'!$K$11*R5*S5+'Optativa 3 Datos'!$K$12*T5*U5+'Optativa 3 Datos'!$K$13*V5*W5,2)</f>
        <v>0</v>
      </c>
      <c r="AO5" s="24">
        <f>ROUND('Optativa 3 Datos'!$K$4*D5+'Optativa 3 Datos'!$K$5*F5+'Optativa 3 Datos'!$K$6*H5+'Optativa 3 Datos'!$K$7*J5+'Optativa 3 Datos'!$K$8*L5+'Optativa 3 Datos'!$K$9*N5+'Optativa 3 Datos'!$K$10*P5+'Optativa 3 Datos'!$K$11*R5+'Optativa 3 Datos'!$K$12*T5+'Optativa 3 Datos'!$K$13*V5,2)</f>
        <v>0</v>
      </c>
    </row>
    <row r="6" spans="1:41" x14ac:dyDescent="0.25">
      <c r="A6" s="2">
        <v>3</v>
      </c>
      <c r="B6" s="1" t="str">
        <f>IF(ISBLANK(PRINCIPAL!B6)," ",PRINCIPAL!B6)</f>
        <v xml:space="preserve"> </v>
      </c>
      <c r="C6" s="14">
        <f t="shared" si="1"/>
        <v>0</v>
      </c>
      <c r="D6" s="12">
        <f t="shared" si="2"/>
        <v>0</v>
      </c>
      <c r="E6" s="10"/>
      <c r="F6" s="12">
        <f t="shared" si="0"/>
        <v>0</v>
      </c>
      <c r="G6" s="10"/>
      <c r="H6" s="12">
        <f t="shared" si="0"/>
        <v>0</v>
      </c>
      <c r="I6" s="10"/>
      <c r="J6" s="12">
        <f t="shared" si="0"/>
        <v>0</v>
      </c>
      <c r="K6" s="10"/>
      <c r="L6" s="12">
        <f t="shared" si="0"/>
        <v>0</v>
      </c>
      <c r="M6" s="10"/>
      <c r="N6" s="12">
        <f t="shared" si="3"/>
        <v>0</v>
      </c>
      <c r="O6" s="10"/>
      <c r="P6" s="12">
        <f t="shared" si="4"/>
        <v>0</v>
      </c>
      <c r="Q6" s="10"/>
      <c r="R6" s="12">
        <f t="shared" si="5"/>
        <v>0</v>
      </c>
      <c r="S6" s="10"/>
      <c r="T6" s="12">
        <f t="shared" si="6"/>
        <v>0</v>
      </c>
      <c r="U6" s="10"/>
      <c r="V6" s="12">
        <f t="shared" si="7"/>
        <v>0</v>
      </c>
      <c r="W6" s="10"/>
      <c r="Z6" s="24">
        <f>ROUND('Optativa 3 Datos'!$D$4*D6*E6+'Optativa 3 Datos'!$D$5*F6*G6+'Optativa 3 Datos'!$D$6*H6*I6+'Optativa 3 Datos'!$D$7*J6*K6+'Optativa 3 Datos'!$D$8*L6*M6+'Optativa 3 Datos'!$D$9*N6*O6+'Optativa 3 Datos'!$D$10*P6*Q6+'Optativa 3 Datos'!$D$11*R6*S6+'Optativa 3 Datos'!$D$12*T6*U6+'Optativa 3 Datos'!$D$13*V6*W6,2)</f>
        <v>0</v>
      </c>
      <c r="AA6" s="24">
        <f>ROUND('Optativa 3 Datos'!$D$4*D6+'Optativa 3 Datos'!$D$5*F6+'Optativa 3 Datos'!$D$6*H6+'Optativa 3 Datos'!$D$7*J6+'Optativa 3 Datos'!$D$8*L6+'Optativa 3 Datos'!$D$9*N6+'Optativa 3 Datos'!$D$10*P6+'Optativa 3 Datos'!$D$11*R6+'Optativa 3 Datos'!$D$12*T6+'Optativa 3 Datos'!$D$13*V6,2)</f>
        <v>0</v>
      </c>
      <c r="AB6" s="24">
        <f>ROUND('Optativa 3 Datos'!$E$4*D6*E6+'Optativa 3 Datos'!$E$5*F6*G6+'Optativa 3 Datos'!$E$6*H6*I6+'Optativa 3 Datos'!$E$7*J6*K6+'Optativa 3 Datos'!$E$8*L6*M6+'Optativa 3 Datos'!$E$9*N6*O6+'Optativa 3 Datos'!$E$10*P6*Q6+'Optativa 3 Datos'!$E$11*R6*S6+'Optativa 3 Datos'!$E$12*T6*U6+'Optativa 3 Datos'!$E$13*V6*W6,2)</f>
        <v>0</v>
      </c>
      <c r="AC6" s="24">
        <f>ROUND('Optativa 3 Datos'!$E$4*D6+'Optativa 3 Datos'!$E$5*F6+'Optativa 3 Datos'!$E$6*H6+'Optativa 3 Datos'!$E$7*J6+'Optativa 3 Datos'!$E$8*L6+'Optativa 3 Datos'!$E$9*N6+'Optativa 3 Datos'!$E$10*P6+'Optativa 3 Datos'!$E$11*R6+'Optativa 3 Datos'!$E$12*T6+'Optativa 3 Datos'!$E$13*V6,2)</f>
        <v>0</v>
      </c>
      <c r="AD6" s="24">
        <f>ROUND('Optativa 3 Datos'!$F$4*D6*E6+'Optativa 3 Datos'!$F$5*F6*G6+'Optativa 3 Datos'!$F$6*H6*I6+'Optativa 3 Datos'!$F$7*J6*K6+'Optativa 3 Datos'!$F$8*L6*M6+'Optativa 3 Datos'!$F$9*N6*O6+'Optativa 3 Datos'!$F$10*P6*Q6+'Optativa 3 Datos'!$F$11*R6*S6+'Optativa 3 Datos'!$F$12*T6*U6+'Optativa 3 Datos'!$F$13*V6*W6,2)</f>
        <v>0</v>
      </c>
      <c r="AE6" s="24">
        <f>ROUND('Optativa 3 Datos'!$F$4*D6+'Optativa 3 Datos'!$F$5*F6+'Optativa 3 Datos'!$F$6*H6+'Optativa 3 Datos'!$F$7*J6+'Optativa 3 Datos'!$F$8*L6+'Optativa 3 Datos'!$F$9*N6+'Optativa 3 Datos'!$F$10*P6+'Optativa 3 Datos'!$F$11*R6+'Optativa 3 Datos'!$F$12*T6+'Optativa 3 Datos'!$F$13*V6,2)</f>
        <v>0</v>
      </c>
      <c r="AF6" s="24">
        <f>ROUND('Optativa 3 Datos'!$G$4*D6*E6+'Optativa 3 Datos'!$G$5*F6*G6+'Optativa 3 Datos'!$G$6*H6*I6+'Optativa 3 Datos'!$G$7*J6*K6+'Optativa 3 Datos'!$G$8*L6*M6+'Optativa 3 Datos'!$G$9*N6*O6+'Optativa 3 Datos'!$G$10*P6*Q6+'Optativa 3 Datos'!$G$11*R6*S6+'Optativa 3 Datos'!$G$12*T6*U6+'Optativa 3 Datos'!$G$13*V6*W6,2)</f>
        <v>0</v>
      </c>
      <c r="AG6" s="24">
        <f>ROUND('Optativa 3 Datos'!$G$4*D6+'Optativa 3 Datos'!$G$5*F6+'Optativa 3 Datos'!$G$6*H6+'Optativa 3 Datos'!$G$7*J6+'Optativa 3 Datos'!$G$8*L6+'Optativa 3 Datos'!$G$9*N6+'Optativa 3 Datos'!$G$10*P6+'Optativa 3 Datos'!$G$11*R6+'Optativa 3 Datos'!$G$12*T6+'Optativa 3 Datos'!$G$13*V6,2)</f>
        <v>0</v>
      </c>
      <c r="AH6" s="24">
        <f>ROUND('Optativa 3 Datos'!$H$4*D6*E6+'Optativa 3 Datos'!$H$5*F6*G6+'Optativa 3 Datos'!$H$6*H6*I6+'Optativa 3 Datos'!$H$7*J6*K6+'Optativa 3 Datos'!$H$8*L6*M6+'Optativa 3 Datos'!$H$9*N6*O6+'Optativa 3 Datos'!$H$10*P6*Q6+'Optativa 3 Datos'!$H$11*R6*S6+'Optativa 3 Datos'!$H$12*T6*U6+'Optativa 3 Datos'!$H$13*V6*W6,2)</f>
        <v>0</v>
      </c>
      <c r="AI6" s="24">
        <f>ROUND('Optativa 3 Datos'!$H$4*D6+'Optativa 3 Datos'!$H$5*F6+'Optativa 3 Datos'!$H$6*H6+'Optativa 3 Datos'!$H$7*J6+'Optativa 3 Datos'!$H$8*L6+'Optativa 3 Datos'!$H$9*N6+'Optativa 3 Datos'!$H$10*P6+'Optativa 3 Datos'!$H$11*R6+'Optativa 3 Datos'!$H$12*T6+'Optativa 3 Datos'!$H$13*V6,2)</f>
        <v>0</v>
      </c>
      <c r="AJ6" s="24">
        <f>ROUND('Optativa 3 Datos'!$I$4*D6*E6+'Optativa 3 Datos'!$I$5*F6*G6+'Optativa 3 Datos'!$I$6*H6*I6+'Optativa 3 Datos'!$I$7*J6*K6+'Optativa 3 Datos'!$I$8*L6*M6+'Optativa 3 Datos'!$I$9*N6*O6+'Optativa 3 Datos'!$I$10*P6*Q6+'Optativa 3 Datos'!$I$11*R6*S6+'Optativa 3 Datos'!$I$12*T6*U6+'Optativa 3 Datos'!$I$13*V6*W6,2)</f>
        <v>0</v>
      </c>
      <c r="AK6" s="24">
        <f>ROUND('Optativa 3 Datos'!$I$4*D6+'Optativa 3 Datos'!$I$5*F6+'Optativa 3 Datos'!$I$6*H6+'Optativa 3 Datos'!$I$7*J6+'Optativa 3 Datos'!$I$8*L6+'Optativa 3 Datos'!$I$9*N6+'Optativa 3 Datos'!$I$10*P6+'Optativa 3 Datos'!$I$11*R6+'Optativa 3 Datos'!$I$12*T6+'Optativa 3 Datos'!$I$13*V6,2)</f>
        <v>0</v>
      </c>
      <c r="AL6" s="24">
        <f>ROUND('Optativa 3 Datos'!$J$4*D6*E6+'Optativa 3 Datos'!$J$5*F6*G6+'Optativa 3 Datos'!$J$6*H6*I6+'Optativa 3 Datos'!$J$7*J6*K6+'Optativa 3 Datos'!$J$8*L6*M6+'Optativa 3 Datos'!$J$9*N6*O6+'Optativa 3 Datos'!$J$10*P6*Q6+'Optativa 3 Datos'!$J$11*R6*S6+'Optativa 3 Datos'!$J$12*T6*U6+'Optativa 3 Datos'!$J$13*V6*W6,2)</f>
        <v>0</v>
      </c>
      <c r="AM6" s="24">
        <f>ROUND('Optativa 3 Datos'!$J$4*D6+'Optativa 3 Datos'!$J$5*F6+'Optativa 3 Datos'!$J$6*H6+'Optativa 3 Datos'!$J$7*J6+'Optativa 3 Datos'!$J$8*L6+'Optativa 3 Datos'!$J$9*N6+'Optativa 3 Datos'!$J$10*P6+'Optativa 3 Datos'!$J$11*R6+'Optativa 3 Datos'!$J$12*T6+'Optativa 3 Datos'!$J$13*V6,2)</f>
        <v>0</v>
      </c>
      <c r="AN6" s="24">
        <f>ROUND('Optativa 3 Datos'!$K$4*D6*E6+'Optativa 3 Datos'!$K$5*F6*G6+'Optativa 3 Datos'!$K$6*H6*I6+'Optativa 3 Datos'!$K$7*J6*K6+'Optativa 3 Datos'!$K$8*L6*M6+'Optativa 3 Datos'!$K$9*N6*O6+'Optativa 3 Datos'!$K$10*P6*Q6+'Optativa 3 Datos'!$K$11*R6*S6+'Optativa 3 Datos'!$K$12*T6*U6+'Optativa 3 Datos'!$K$13*V6*W6,2)</f>
        <v>0</v>
      </c>
      <c r="AO6" s="24">
        <f>ROUND('Optativa 3 Datos'!$K$4*D6+'Optativa 3 Datos'!$K$5*F6+'Optativa 3 Datos'!$K$6*H6+'Optativa 3 Datos'!$K$7*J6+'Optativa 3 Datos'!$K$8*L6+'Optativa 3 Datos'!$K$9*N6+'Optativa 3 Datos'!$K$10*P6+'Optativa 3 Datos'!$K$11*R6+'Optativa 3 Datos'!$K$12*T6+'Optativa 3 Datos'!$K$13*V6,2)</f>
        <v>0</v>
      </c>
    </row>
    <row r="7" spans="1:41" x14ac:dyDescent="0.25">
      <c r="A7" s="2">
        <v>4</v>
      </c>
      <c r="B7" s="2" t="str">
        <f>IF(ISBLANK(PRINCIPAL!B7)," ",PRINCIPAL!B7)</f>
        <v xml:space="preserve"> </v>
      </c>
      <c r="C7" s="14">
        <f t="shared" si="1"/>
        <v>0</v>
      </c>
      <c r="D7" s="12">
        <f t="shared" si="2"/>
        <v>0</v>
      </c>
      <c r="E7" s="9"/>
      <c r="F7" s="12">
        <f t="shared" si="0"/>
        <v>0</v>
      </c>
      <c r="G7" s="9"/>
      <c r="H7" s="12">
        <f t="shared" si="0"/>
        <v>0</v>
      </c>
      <c r="I7" s="9"/>
      <c r="J7" s="12">
        <f t="shared" si="0"/>
        <v>0</v>
      </c>
      <c r="K7" s="9"/>
      <c r="L7" s="12">
        <f t="shared" si="0"/>
        <v>0</v>
      </c>
      <c r="M7" s="9"/>
      <c r="N7" s="12">
        <f t="shared" si="3"/>
        <v>0</v>
      </c>
      <c r="O7" s="9"/>
      <c r="P7" s="12">
        <f t="shared" si="4"/>
        <v>0</v>
      </c>
      <c r="Q7" s="9"/>
      <c r="R7" s="12">
        <f t="shared" si="5"/>
        <v>0</v>
      </c>
      <c r="S7" s="9"/>
      <c r="T7" s="12">
        <f t="shared" si="6"/>
        <v>0</v>
      </c>
      <c r="U7" s="9"/>
      <c r="V7" s="12">
        <f t="shared" si="7"/>
        <v>0</v>
      </c>
      <c r="W7" s="9"/>
      <c r="Z7" s="24">
        <f>ROUND('Optativa 3 Datos'!$D$4*D7*E7+'Optativa 3 Datos'!$D$5*F7*G7+'Optativa 3 Datos'!$D$6*H7*I7+'Optativa 3 Datos'!$D$7*J7*K7+'Optativa 3 Datos'!$D$8*L7*M7+'Optativa 3 Datos'!$D$9*N7*O7+'Optativa 3 Datos'!$D$10*P7*Q7+'Optativa 3 Datos'!$D$11*R7*S7+'Optativa 3 Datos'!$D$12*T7*U7+'Optativa 3 Datos'!$D$13*V7*W7,2)</f>
        <v>0</v>
      </c>
      <c r="AA7" s="24">
        <f>ROUND('Optativa 3 Datos'!$D$4*D7+'Optativa 3 Datos'!$D$5*F7+'Optativa 3 Datos'!$D$6*H7+'Optativa 3 Datos'!$D$7*J7+'Optativa 3 Datos'!$D$8*L7+'Optativa 3 Datos'!$D$9*N7+'Optativa 3 Datos'!$D$10*P7+'Optativa 3 Datos'!$D$11*R7+'Optativa 3 Datos'!$D$12*T7+'Optativa 3 Datos'!$D$13*V7,2)</f>
        <v>0</v>
      </c>
      <c r="AB7" s="24">
        <f>ROUND('Optativa 3 Datos'!$E$4*D7*E7+'Optativa 3 Datos'!$E$5*F7*G7+'Optativa 3 Datos'!$E$6*H7*I7+'Optativa 3 Datos'!$E$7*J7*K7+'Optativa 3 Datos'!$E$8*L7*M7+'Optativa 3 Datos'!$E$9*N7*O7+'Optativa 3 Datos'!$E$10*P7*Q7+'Optativa 3 Datos'!$E$11*R7*S7+'Optativa 3 Datos'!$E$12*T7*U7+'Optativa 3 Datos'!$E$13*V7*W7,2)</f>
        <v>0</v>
      </c>
      <c r="AC7" s="24">
        <f>ROUND('Optativa 3 Datos'!$E$4*D7+'Optativa 3 Datos'!$E$5*F7+'Optativa 3 Datos'!$E$6*H7+'Optativa 3 Datos'!$E$7*J7+'Optativa 3 Datos'!$E$8*L7+'Optativa 3 Datos'!$E$9*N7+'Optativa 3 Datos'!$E$10*P7+'Optativa 3 Datos'!$E$11*R7+'Optativa 3 Datos'!$E$12*T7+'Optativa 3 Datos'!$E$13*V7,2)</f>
        <v>0</v>
      </c>
      <c r="AD7" s="24">
        <f>ROUND('Optativa 3 Datos'!$F$4*D7*E7+'Optativa 3 Datos'!$F$5*F7*G7+'Optativa 3 Datos'!$F$6*H7*I7+'Optativa 3 Datos'!$F$7*J7*K7+'Optativa 3 Datos'!$F$8*L7*M7+'Optativa 3 Datos'!$F$9*N7*O7+'Optativa 3 Datos'!$F$10*P7*Q7+'Optativa 3 Datos'!$F$11*R7*S7+'Optativa 3 Datos'!$F$12*T7*U7+'Optativa 3 Datos'!$F$13*V7*W7,2)</f>
        <v>0</v>
      </c>
      <c r="AE7" s="24">
        <f>ROUND('Optativa 3 Datos'!$F$4*D7+'Optativa 3 Datos'!$F$5*F7+'Optativa 3 Datos'!$F$6*H7+'Optativa 3 Datos'!$F$7*J7+'Optativa 3 Datos'!$F$8*L7+'Optativa 3 Datos'!$F$9*N7+'Optativa 3 Datos'!$F$10*P7+'Optativa 3 Datos'!$F$11*R7+'Optativa 3 Datos'!$F$12*T7+'Optativa 3 Datos'!$F$13*V7,2)</f>
        <v>0</v>
      </c>
      <c r="AF7" s="24">
        <f>ROUND('Optativa 3 Datos'!$G$4*D7*E7+'Optativa 3 Datos'!$G$5*F7*G7+'Optativa 3 Datos'!$G$6*H7*I7+'Optativa 3 Datos'!$G$7*J7*K7+'Optativa 3 Datos'!$G$8*L7*M7+'Optativa 3 Datos'!$G$9*N7*O7+'Optativa 3 Datos'!$G$10*P7*Q7+'Optativa 3 Datos'!$G$11*R7*S7+'Optativa 3 Datos'!$G$12*T7*U7+'Optativa 3 Datos'!$G$13*V7*W7,2)</f>
        <v>0</v>
      </c>
      <c r="AG7" s="24">
        <f>ROUND('Optativa 3 Datos'!$G$4*D7+'Optativa 3 Datos'!$G$5*F7+'Optativa 3 Datos'!$G$6*H7+'Optativa 3 Datos'!$G$7*J7+'Optativa 3 Datos'!$G$8*L7+'Optativa 3 Datos'!$G$9*N7+'Optativa 3 Datos'!$G$10*P7+'Optativa 3 Datos'!$G$11*R7+'Optativa 3 Datos'!$G$12*T7+'Optativa 3 Datos'!$G$13*V7,2)</f>
        <v>0</v>
      </c>
      <c r="AH7" s="24">
        <f>ROUND('Optativa 3 Datos'!$H$4*D7*E7+'Optativa 3 Datos'!$H$5*F7*G7+'Optativa 3 Datos'!$H$6*H7*I7+'Optativa 3 Datos'!$H$7*J7*K7+'Optativa 3 Datos'!$H$8*L7*M7+'Optativa 3 Datos'!$H$9*N7*O7+'Optativa 3 Datos'!$H$10*P7*Q7+'Optativa 3 Datos'!$H$11*R7*S7+'Optativa 3 Datos'!$H$12*T7*U7+'Optativa 3 Datos'!$H$13*V7*W7,2)</f>
        <v>0</v>
      </c>
      <c r="AI7" s="24">
        <f>ROUND('Optativa 3 Datos'!$H$4*D7+'Optativa 3 Datos'!$H$5*F7+'Optativa 3 Datos'!$H$6*H7+'Optativa 3 Datos'!$H$7*J7+'Optativa 3 Datos'!$H$8*L7+'Optativa 3 Datos'!$H$9*N7+'Optativa 3 Datos'!$H$10*P7+'Optativa 3 Datos'!$H$11*R7+'Optativa 3 Datos'!$H$12*T7+'Optativa 3 Datos'!$H$13*V7,2)</f>
        <v>0</v>
      </c>
      <c r="AJ7" s="24">
        <f>ROUND('Optativa 3 Datos'!$I$4*D7*E7+'Optativa 3 Datos'!$I$5*F7*G7+'Optativa 3 Datos'!$I$6*H7*I7+'Optativa 3 Datos'!$I$7*J7*K7+'Optativa 3 Datos'!$I$8*L7*M7+'Optativa 3 Datos'!$I$9*N7*O7+'Optativa 3 Datos'!$I$10*P7*Q7+'Optativa 3 Datos'!$I$11*R7*S7+'Optativa 3 Datos'!$I$12*T7*U7+'Optativa 3 Datos'!$I$13*V7*W7,2)</f>
        <v>0</v>
      </c>
      <c r="AK7" s="24">
        <f>ROUND('Optativa 3 Datos'!$I$4*D7+'Optativa 3 Datos'!$I$5*F7+'Optativa 3 Datos'!$I$6*H7+'Optativa 3 Datos'!$I$7*J7+'Optativa 3 Datos'!$I$8*L7+'Optativa 3 Datos'!$I$9*N7+'Optativa 3 Datos'!$I$10*P7+'Optativa 3 Datos'!$I$11*R7+'Optativa 3 Datos'!$I$12*T7+'Optativa 3 Datos'!$I$13*V7,2)</f>
        <v>0</v>
      </c>
      <c r="AL7" s="24">
        <f>ROUND('Optativa 3 Datos'!$J$4*D7*E7+'Optativa 3 Datos'!$J$5*F7*G7+'Optativa 3 Datos'!$J$6*H7*I7+'Optativa 3 Datos'!$J$7*J7*K7+'Optativa 3 Datos'!$J$8*L7*M7+'Optativa 3 Datos'!$J$9*N7*O7+'Optativa 3 Datos'!$J$10*P7*Q7+'Optativa 3 Datos'!$J$11*R7*S7+'Optativa 3 Datos'!$J$12*T7*U7+'Optativa 3 Datos'!$J$13*V7*W7,2)</f>
        <v>0</v>
      </c>
      <c r="AM7" s="24">
        <f>ROUND('Optativa 3 Datos'!$J$4*D7+'Optativa 3 Datos'!$J$5*F7+'Optativa 3 Datos'!$J$6*H7+'Optativa 3 Datos'!$J$7*J7+'Optativa 3 Datos'!$J$8*L7+'Optativa 3 Datos'!$J$9*N7+'Optativa 3 Datos'!$J$10*P7+'Optativa 3 Datos'!$J$11*R7+'Optativa 3 Datos'!$J$12*T7+'Optativa 3 Datos'!$J$13*V7,2)</f>
        <v>0</v>
      </c>
      <c r="AN7" s="24">
        <f>ROUND('Optativa 3 Datos'!$K$4*D7*E7+'Optativa 3 Datos'!$K$5*F7*G7+'Optativa 3 Datos'!$K$6*H7*I7+'Optativa 3 Datos'!$K$7*J7*K7+'Optativa 3 Datos'!$K$8*L7*M7+'Optativa 3 Datos'!$K$9*N7*O7+'Optativa 3 Datos'!$K$10*P7*Q7+'Optativa 3 Datos'!$K$11*R7*S7+'Optativa 3 Datos'!$K$12*T7*U7+'Optativa 3 Datos'!$K$13*V7*W7,2)</f>
        <v>0</v>
      </c>
      <c r="AO7" s="24">
        <f>ROUND('Optativa 3 Datos'!$K$4*D7+'Optativa 3 Datos'!$K$5*F7+'Optativa 3 Datos'!$K$6*H7+'Optativa 3 Datos'!$K$7*J7+'Optativa 3 Datos'!$K$8*L7+'Optativa 3 Datos'!$K$9*N7+'Optativa 3 Datos'!$K$10*P7+'Optativa 3 Datos'!$K$11*R7+'Optativa 3 Datos'!$K$12*T7+'Optativa 3 Datos'!$K$13*V7,2)</f>
        <v>0</v>
      </c>
    </row>
    <row r="8" spans="1:41" x14ac:dyDescent="0.25">
      <c r="A8" s="2">
        <v>5</v>
      </c>
      <c r="B8" s="1" t="str">
        <f>IF(ISBLANK(PRINCIPAL!B8)," ",PRINCIPAL!B8)</f>
        <v xml:space="preserve"> </v>
      </c>
      <c r="C8" s="14">
        <f t="shared" si="1"/>
        <v>0</v>
      </c>
      <c r="D8" s="12">
        <f t="shared" si="2"/>
        <v>0</v>
      </c>
      <c r="E8" s="10"/>
      <c r="F8" s="12">
        <f t="shared" si="0"/>
        <v>0</v>
      </c>
      <c r="G8" s="10"/>
      <c r="H8" s="12">
        <f t="shared" si="0"/>
        <v>0</v>
      </c>
      <c r="I8" s="10"/>
      <c r="J8" s="12">
        <f t="shared" si="0"/>
        <v>0</v>
      </c>
      <c r="K8" s="10"/>
      <c r="L8" s="12">
        <f t="shared" si="0"/>
        <v>0</v>
      </c>
      <c r="M8" s="10"/>
      <c r="N8" s="12">
        <f t="shared" si="3"/>
        <v>0</v>
      </c>
      <c r="O8" s="10"/>
      <c r="P8" s="12">
        <f t="shared" si="4"/>
        <v>0</v>
      </c>
      <c r="Q8" s="10"/>
      <c r="R8" s="12">
        <f t="shared" si="5"/>
        <v>0</v>
      </c>
      <c r="S8" s="10"/>
      <c r="T8" s="12">
        <f t="shared" si="6"/>
        <v>0</v>
      </c>
      <c r="U8" s="10"/>
      <c r="V8" s="12">
        <f t="shared" si="7"/>
        <v>0</v>
      </c>
      <c r="W8" s="10"/>
      <c r="Z8" s="24">
        <f>ROUND('Optativa 3 Datos'!$D$4*D8*E8+'Optativa 3 Datos'!$D$5*F8*G8+'Optativa 3 Datos'!$D$6*H8*I8+'Optativa 3 Datos'!$D$7*J8*K8+'Optativa 3 Datos'!$D$8*L8*M8+'Optativa 3 Datos'!$D$9*N8*O8+'Optativa 3 Datos'!$D$10*P8*Q8+'Optativa 3 Datos'!$D$11*R8*S8+'Optativa 3 Datos'!$D$12*T8*U8+'Optativa 3 Datos'!$D$13*V8*W8,2)</f>
        <v>0</v>
      </c>
      <c r="AA8" s="24">
        <f>ROUND('Optativa 3 Datos'!$D$4*D8+'Optativa 3 Datos'!$D$5*F8+'Optativa 3 Datos'!$D$6*H8+'Optativa 3 Datos'!$D$7*J8+'Optativa 3 Datos'!$D$8*L8+'Optativa 3 Datos'!$D$9*N8+'Optativa 3 Datos'!$D$10*P8+'Optativa 3 Datos'!$D$11*R8+'Optativa 3 Datos'!$D$12*T8+'Optativa 3 Datos'!$D$13*V8,2)</f>
        <v>0</v>
      </c>
      <c r="AB8" s="24">
        <f>ROUND('Optativa 3 Datos'!$E$4*D8*E8+'Optativa 3 Datos'!$E$5*F8*G8+'Optativa 3 Datos'!$E$6*H8*I8+'Optativa 3 Datos'!$E$7*J8*K8+'Optativa 3 Datos'!$E$8*L8*M8+'Optativa 3 Datos'!$E$9*N8*O8+'Optativa 3 Datos'!$E$10*P8*Q8+'Optativa 3 Datos'!$E$11*R8*S8+'Optativa 3 Datos'!$E$12*T8*U8+'Optativa 3 Datos'!$E$13*V8*W8,2)</f>
        <v>0</v>
      </c>
      <c r="AC8" s="24">
        <f>ROUND('Optativa 3 Datos'!$E$4*D8+'Optativa 3 Datos'!$E$5*F8+'Optativa 3 Datos'!$E$6*H8+'Optativa 3 Datos'!$E$7*J8+'Optativa 3 Datos'!$E$8*L8+'Optativa 3 Datos'!$E$9*N8+'Optativa 3 Datos'!$E$10*P8+'Optativa 3 Datos'!$E$11*R8+'Optativa 3 Datos'!$E$12*T8+'Optativa 3 Datos'!$E$13*V8,2)</f>
        <v>0</v>
      </c>
      <c r="AD8" s="24">
        <f>ROUND('Optativa 3 Datos'!$F$4*D8*E8+'Optativa 3 Datos'!$F$5*F8*G8+'Optativa 3 Datos'!$F$6*H8*I8+'Optativa 3 Datos'!$F$7*J8*K8+'Optativa 3 Datos'!$F$8*L8*M8+'Optativa 3 Datos'!$F$9*N8*O8+'Optativa 3 Datos'!$F$10*P8*Q8+'Optativa 3 Datos'!$F$11*R8*S8+'Optativa 3 Datos'!$F$12*T8*U8+'Optativa 3 Datos'!$F$13*V8*W8,2)</f>
        <v>0</v>
      </c>
      <c r="AE8" s="24">
        <f>ROUND('Optativa 3 Datos'!$F$4*D8+'Optativa 3 Datos'!$F$5*F8+'Optativa 3 Datos'!$F$6*H8+'Optativa 3 Datos'!$F$7*J8+'Optativa 3 Datos'!$F$8*L8+'Optativa 3 Datos'!$F$9*N8+'Optativa 3 Datos'!$F$10*P8+'Optativa 3 Datos'!$F$11*R8+'Optativa 3 Datos'!$F$12*T8+'Optativa 3 Datos'!$F$13*V8,2)</f>
        <v>0</v>
      </c>
      <c r="AF8" s="24">
        <f>ROUND('Optativa 3 Datos'!$G$4*D8*E8+'Optativa 3 Datos'!$G$5*F8*G8+'Optativa 3 Datos'!$G$6*H8*I8+'Optativa 3 Datos'!$G$7*J8*K8+'Optativa 3 Datos'!$G$8*L8*M8+'Optativa 3 Datos'!$G$9*N8*O8+'Optativa 3 Datos'!$G$10*P8*Q8+'Optativa 3 Datos'!$G$11*R8*S8+'Optativa 3 Datos'!$G$12*T8*U8+'Optativa 3 Datos'!$G$13*V8*W8,2)</f>
        <v>0</v>
      </c>
      <c r="AG8" s="24">
        <f>ROUND('Optativa 3 Datos'!$G$4*D8+'Optativa 3 Datos'!$G$5*F8+'Optativa 3 Datos'!$G$6*H8+'Optativa 3 Datos'!$G$7*J8+'Optativa 3 Datos'!$G$8*L8+'Optativa 3 Datos'!$G$9*N8+'Optativa 3 Datos'!$G$10*P8+'Optativa 3 Datos'!$G$11*R8+'Optativa 3 Datos'!$G$12*T8+'Optativa 3 Datos'!$G$13*V8,2)</f>
        <v>0</v>
      </c>
      <c r="AH8" s="24">
        <f>ROUND('Optativa 3 Datos'!$H$4*D8*E8+'Optativa 3 Datos'!$H$5*F8*G8+'Optativa 3 Datos'!$H$6*H8*I8+'Optativa 3 Datos'!$H$7*J8*K8+'Optativa 3 Datos'!$H$8*L8*M8+'Optativa 3 Datos'!$H$9*N8*O8+'Optativa 3 Datos'!$H$10*P8*Q8+'Optativa 3 Datos'!$H$11*R8*S8+'Optativa 3 Datos'!$H$12*T8*U8+'Optativa 3 Datos'!$H$13*V8*W8,2)</f>
        <v>0</v>
      </c>
      <c r="AI8" s="24">
        <f>ROUND('Optativa 3 Datos'!$H$4*D8+'Optativa 3 Datos'!$H$5*F8+'Optativa 3 Datos'!$H$6*H8+'Optativa 3 Datos'!$H$7*J8+'Optativa 3 Datos'!$H$8*L8+'Optativa 3 Datos'!$H$9*N8+'Optativa 3 Datos'!$H$10*P8+'Optativa 3 Datos'!$H$11*R8+'Optativa 3 Datos'!$H$12*T8+'Optativa 3 Datos'!$H$13*V8,2)</f>
        <v>0</v>
      </c>
      <c r="AJ8" s="24">
        <f>ROUND('Optativa 3 Datos'!$I$4*D8*E8+'Optativa 3 Datos'!$I$5*F8*G8+'Optativa 3 Datos'!$I$6*H8*I8+'Optativa 3 Datos'!$I$7*J8*K8+'Optativa 3 Datos'!$I$8*L8*M8+'Optativa 3 Datos'!$I$9*N8*O8+'Optativa 3 Datos'!$I$10*P8*Q8+'Optativa 3 Datos'!$I$11*R8*S8+'Optativa 3 Datos'!$I$12*T8*U8+'Optativa 3 Datos'!$I$13*V8*W8,2)</f>
        <v>0</v>
      </c>
      <c r="AK8" s="24">
        <f>ROUND('Optativa 3 Datos'!$I$4*D8+'Optativa 3 Datos'!$I$5*F8+'Optativa 3 Datos'!$I$6*H8+'Optativa 3 Datos'!$I$7*J8+'Optativa 3 Datos'!$I$8*L8+'Optativa 3 Datos'!$I$9*N8+'Optativa 3 Datos'!$I$10*P8+'Optativa 3 Datos'!$I$11*R8+'Optativa 3 Datos'!$I$12*T8+'Optativa 3 Datos'!$I$13*V8,2)</f>
        <v>0</v>
      </c>
      <c r="AL8" s="24">
        <f>ROUND('Optativa 3 Datos'!$J$4*D8*E8+'Optativa 3 Datos'!$J$5*F8*G8+'Optativa 3 Datos'!$J$6*H8*I8+'Optativa 3 Datos'!$J$7*J8*K8+'Optativa 3 Datos'!$J$8*L8*M8+'Optativa 3 Datos'!$J$9*N8*O8+'Optativa 3 Datos'!$J$10*P8*Q8+'Optativa 3 Datos'!$J$11*R8*S8+'Optativa 3 Datos'!$J$12*T8*U8+'Optativa 3 Datos'!$J$13*V8*W8,2)</f>
        <v>0</v>
      </c>
      <c r="AM8" s="24">
        <f>ROUND('Optativa 3 Datos'!$J$4*D8+'Optativa 3 Datos'!$J$5*F8+'Optativa 3 Datos'!$J$6*H8+'Optativa 3 Datos'!$J$7*J8+'Optativa 3 Datos'!$J$8*L8+'Optativa 3 Datos'!$J$9*N8+'Optativa 3 Datos'!$J$10*P8+'Optativa 3 Datos'!$J$11*R8+'Optativa 3 Datos'!$J$12*T8+'Optativa 3 Datos'!$J$13*V8,2)</f>
        <v>0</v>
      </c>
      <c r="AN8" s="24">
        <f>ROUND('Optativa 3 Datos'!$K$4*D8*E8+'Optativa 3 Datos'!$K$5*F8*G8+'Optativa 3 Datos'!$K$6*H8*I8+'Optativa 3 Datos'!$K$7*J8*K8+'Optativa 3 Datos'!$K$8*L8*M8+'Optativa 3 Datos'!$K$9*N8*O8+'Optativa 3 Datos'!$K$10*P8*Q8+'Optativa 3 Datos'!$K$11*R8*S8+'Optativa 3 Datos'!$K$12*T8*U8+'Optativa 3 Datos'!$K$13*V8*W8,2)</f>
        <v>0</v>
      </c>
      <c r="AO8" s="24">
        <f>ROUND('Optativa 3 Datos'!$K$4*D8+'Optativa 3 Datos'!$K$5*F8+'Optativa 3 Datos'!$K$6*H8+'Optativa 3 Datos'!$K$7*J8+'Optativa 3 Datos'!$K$8*L8+'Optativa 3 Datos'!$K$9*N8+'Optativa 3 Datos'!$K$10*P8+'Optativa 3 Datos'!$K$11*R8+'Optativa 3 Datos'!$K$12*T8+'Optativa 3 Datos'!$K$13*V8,2)</f>
        <v>0</v>
      </c>
    </row>
    <row r="9" spans="1:41" x14ac:dyDescent="0.25">
      <c r="A9" s="2">
        <v>6</v>
      </c>
      <c r="B9" s="2" t="str">
        <f>IF(ISBLANK(PRINCIPAL!B9)," ",PRINCIPAL!B9)</f>
        <v xml:space="preserve"> </v>
      </c>
      <c r="C9" s="14">
        <f t="shared" si="1"/>
        <v>0</v>
      </c>
      <c r="D9" s="12">
        <f t="shared" si="2"/>
        <v>0</v>
      </c>
      <c r="E9" s="9"/>
      <c r="F9" s="12">
        <f t="shared" si="0"/>
        <v>0</v>
      </c>
      <c r="G9" s="9"/>
      <c r="H9" s="12">
        <f t="shared" si="0"/>
        <v>0</v>
      </c>
      <c r="I9" s="9"/>
      <c r="J9" s="12">
        <f t="shared" si="0"/>
        <v>0</v>
      </c>
      <c r="K9" s="9"/>
      <c r="L9" s="12">
        <f t="shared" si="0"/>
        <v>0</v>
      </c>
      <c r="M9" s="9"/>
      <c r="N9" s="12">
        <f t="shared" si="3"/>
        <v>0</v>
      </c>
      <c r="O9" s="9"/>
      <c r="P9" s="12">
        <f t="shared" si="4"/>
        <v>0</v>
      </c>
      <c r="Q9" s="9"/>
      <c r="R9" s="12">
        <f t="shared" si="5"/>
        <v>0</v>
      </c>
      <c r="S9" s="9"/>
      <c r="T9" s="12">
        <f t="shared" si="6"/>
        <v>0</v>
      </c>
      <c r="U9" s="9"/>
      <c r="V9" s="12">
        <f t="shared" si="7"/>
        <v>0</v>
      </c>
      <c r="W9" s="9"/>
      <c r="Z9" s="24">
        <f>ROUND('Optativa 3 Datos'!$D$4*D9*E9+'Optativa 3 Datos'!$D$5*F9*G9+'Optativa 3 Datos'!$D$6*H9*I9+'Optativa 3 Datos'!$D$7*J9*K9+'Optativa 3 Datos'!$D$8*L9*M9+'Optativa 3 Datos'!$D$9*N9*O9+'Optativa 3 Datos'!$D$10*P9*Q9+'Optativa 3 Datos'!$D$11*R9*S9+'Optativa 3 Datos'!$D$12*T9*U9+'Optativa 3 Datos'!$D$13*V9*W9,2)</f>
        <v>0</v>
      </c>
      <c r="AA9" s="24">
        <f>ROUND('Optativa 3 Datos'!$D$4*D9+'Optativa 3 Datos'!$D$5*F9+'Optativa 3 Datos'!$D$6*H9+'Optativa 3 Datos'!$D$7*J9+'Optativa 3 Datos'!$D$8*L9+'Optativa 3 Datos'!$D$9*N9+'Optativa 3 Datos'!$D$10*P9+'Optativa 3 Datos'!$D$11*R9+'Optativa 3 Datos'!$D$12*T9+'Optativa 3 Datos'!$D$13*V9,2)</f>
        <v>0</v>
      </c>
      <c r="AB9" s="24">
        <f>ROUND('Optativa 3 Datos'!$E$4*D9*E9+'Optativa 3 Datos'!$E$5*F9*G9+'Optativa 3 Datos'!$E$6*H9*I9+'Optativa 3 Datos'!$E$7*J9*K9+'Optativa 3 Datos'!$E$8*L9*M9+'Optativa 3 Datos'!$E$9*N9*O9+'Optativa 3 Datos'!$E$10*P9*Q9+'Optativa 3 Datos'!$E$11*R9*S9+'Optativa 3 Datos'!$E$12*T9*U9+'Optativa 3 Datos'!$E$13*V9*W9,2)</f>
        <v>0</v>
      </c>
      <c r="AC9" s="24">
        <f>ROUND('Optativa 3 Datos'!$E$4*D9+'Optativa 3 Datos'!$E$5*F9+'Optativa 3 Datos'!$E$6*H9+'Optativa 3 Datos'!$E$7*J9+'Optativa 3 Datos'!$E$8*L9+'Optativa 3 Datos'!$E$9*N9+'Optativa 3 Datos'!$E$10*P9+'Optativa 3 Datos'!$E$11*R9+'Optativa 3 Datos'!$E$12*T9+'Optativa 3 Datos'!$E$13*V9,2)</f>
        <v>0</v>
      </c>
      <c r="AD9" s="24">
        <f>ROUND('Optativa 3 Datos'!$F$4*D9*E9+'Optativa 3 Datos'!$F$5*F9*G9+'Optativa 3 Datos'!$F$6*H9*I9+'Optativa 3 Datos'!$F$7*J9*K9+'Optativa 3 Datos'!$F$8*L9*M9+'Optativa 3 Datos'!$F$9*N9*O9+'Optativa 3 Datos'!$F$10*P9*Q9+'Optativa 3 Datos'!$F$11*R9*S9+'Optativa 3 Datos'!$F$12*T9*U9+'Optativa 3 Datos'!$F$13*V9*W9,2)</f>
        <v>0</v>
      </c>
      <c r="AE9" s="24">
        <f>ROUND('Optativa 3 Datos'!$F$4*D9+'Optativa 3 Datos'!$F$5*F9+'Optativa 3 Datos'!$F$6*H9+'Optativa 3 Datos'!$F$7*J9+'Optativa 3 Datos'!$F$8*L9+'Optativa 3 Datos'!$F$9*N9+'Optativa 3 Datos'!$F$10*P9+'Optativa 3 Datos'!$F$11*R9+'Optativa 3 Datos'!$F$12*T9+'Optativa 3 Datos'!$F$13*V9,2)</f>
        <v>0</v>
      </c>
      <c r="AF9" s="24">
        <f>ROUND('Optativa 3 Datos'!$G$4*D9*E9+'Optativa 3 Datos'!$G$5*F9*G9+'Optativa 3 Datos'!$G$6*H9*I9+'Optativa 3 Datos'!$G$7*J9*K9+'Optativa 3 Datos'!$G$8*L9*M9+'Optativa 3 Datos'!$G$9*N9*O9+'Optativa 3 Datos'!$G$10*P9*Q9+'Optativa 3 Datos'!$G$11*R9*S9+'Optativa 3 Datos'!$G$12*T9*U9+'Optativa 3 Datos'!$G$13*V9*W9,2)</f>
        <v>0</v>
      </c>
      <c r="AG9" s="24">
        <f>ROUND('Optativa 3 Datos'!$G$4*D9+'Optativa 3 Datos'!$G$5*F9+'Optativa 3 Datos'!$G$6*H9+'Optativa 3 Datos'!$G$7*J9+'Optativa 3 Datos'!$G$8*L9+'Optativa 3 Datos'!$G$9*N9+'Optativa 3 Datos'!$G$10*P9+'Optativa 3 Datos'!$G$11*R9+'Optativa 3 Datos'!$G$12*T9+'Optativa 3 Datos'!$G$13*V9,2)</f>
        <v>0</v>
      </c>
      <c r="AH9" s="24">
        <f>ROUND('Optativa 3 Datos'!$H$4*D9*E9+'Optativa 3 Datos'!$H$5*F9*G9+'Optativa 3 Datos'!$H$6*H9*I9+'Optativa 3 Datos'!$H$7*J9*K9+'Optativa 3 Datos'!$H$8*L9*M9+'Optativa 3 Datos'!$H$9*N9*O9+'Optativa 3 Datos'!$H$10*P9*Q9+'Optativa 3 Datos'!$H$11*R9*S9+'Optativa 3 Datos'!$H$12*T9*U9+'Optativa 3 Datos'!$H$13*V9*W9,2)</f>
        <v>0</v>
      </c>
      <c r="AI9" s="24">
        <f>ROUND('Optativa 3 Datos'!$H$4*D9+'Optativa 3 Datos'!$H$5*F9+'Optativa 3 Datos'!$H$6*H9+'Optativa 3 Datos'!$H$7*J9+'Optativa 3 Datos'!$H$8*L9+'Optativa 3 Datos'!$H$9*N9+'Optativa 3 Datos'!$H$10*P9+'Optativa 3 Datos'!$H$11*R9+'Optativa 3 Datos'!$H$12*T9+'Optativa 3 Datos'!$H$13*V9,2)</f>
        <v>0</v>
      </c>
      <c r="AJ9" s="24">
        <f>ROUND('Optativa 3 Datos'!$I$4*D9*E9+'Optativa 3 Datos'!$I$5*F9*G9+'Optativa 3 Datos'!$I$6*H9*I9+'Optativa 3 Datos'!$I$7*J9*K9+'Optativa 3 Datos'!$I$8*L9*M9+'Optativa 3 Datos'!$I$9*N9*O9+'Optativa 3 Datos'!$I$10*P9*Q9+'Optativa 3 Datos'!$I$11*R9*S9+'Optativa 3 Datos'!$I$12*T9*U9+'Optativa 3 Datos'!$I$13*V9*W9,2)</f>
        <v>0</v>
      </c>
      <c r="AK9" s="24">
        <f>ROUND('Optativa 3 Datos'!$I$4*D9+'Optativa 3 Datos'!$I$5*F9+'Optativa 3 Datos'!$I$6*H9+'Optativa 3 Datos'!$I$7*J9+'Optativa 3 Datos'!$I$8*L9+'Optativa 3 Datos'!$I$9*N9+'Optativa 3 Datos'!$I$10*P9+'Optativa 3 Datos'!$I$11*R9+'Optativa 3 Datos'!$I$12*T9+'Optativa 3 Datos'!$I$13*V9,2)</f>
        <v>0</v>
      </c>
      <c r="AL9" s="24">
        <f>ROUND('Optativa 3 Datos'!$J$4*D9*E9+'Optativa 3 Datos'!$J$5*F9*G9+'Optativa 3 Datos'!$J$6*H9*I9+'Optativa 3 Datos'!$J$7*J9*K9+'Optativa 3 Datos'!$J$8*L9*M9+'Optativa 3 Datos'!$J$9*N9*O9+'Optativa 3 Datos'!$J$10*P9*Q9+'Optativa 3 Datos'!$J$11*R9*S9+'Optativa 3 Datos'!$J$12*T9*U9+'Optativa 3 Datos'!$J$13*V9*W9,2)</f>
        <v>0</v>
      </c>
      <c r="AM9" s="24">
        <f>ROUND('Optativa 3 Datos'!$J$4*D9+'Optativa 3 Datos'!$J$5*F9+'Optativa 3 Datos'!$J$6*H9+'Optativa 3 Datos'!$J$7*J9+'Optativa 3 Datos'!$J$8*L9+'Optativa 3 Datos'!$J$9*N9+'Optativa 3 Datos'!$J$10*P9+'Optativa 3 Datos'!$J$11*R9+'Optativa 3 Datos'!$J$12*T9+'Optativa 3 Datos'!$J$13*V9,2)</f>
        <v>0</v>
      </c>
      <c r="AN9" s="24">
        <f>ROUND('Optativa 3 Datos'!$K$4*D9*E9+'Optativa 3 Datos'!$K$5*F9*G9+'Optativa 3 Datos'!$K$6*H9*I9+'Optativa 3 Datos'!$K$7*J9*K9+'Optativa 3 Datos'!$K$8*L9*M9+'Optativa 3 Datos'!$K$9*N9*O9+'Optativa 3 Datos'!$K$10*P9*Q9+'Optativa 3 Datos'!$K$11*R9*S9+'Optativa 3 Datos'!$K$12*T9*U9+'Optativa 3 Datos'!$K$13*V9*W9,2)</f>
        <v>0</v>
      </c>
      <c r="AO9" s="24">
        <f>ROUND('Optativa 3 Datos'!$K$4*D9+'Optativa 3 Datos'!$K$5*F9+'Optativa 3 Datos'!$K$6*H9+'Optativa 3 Datos'!$K$7*J9+'Optativa 3 Datos'!$K$8*L9+'Optativa 3 Datos'!$K$9*N9+'Optativa 3 Datos'!$K$10*P9+'Optativa 3 Datos'!$K$11*R9+'Optativa 3 Datos'!$K$12*T9+'Optativa 3 Datos'!$K$13*V9,2)</f>
        <v>0</v>
      </c>
    </row>
    <row r="10" spans="1:41" x14ac:dyDescent="0.25">
      <c r="A10" s="2">
        <v>7</v>
      </c>
      <c r="B10" s="1" t="str">
        <f>IF(ISBLANK(PRINCIPAL!B10)," ",PRINCIPAL!B10)</f>
        <v xml:space="preserve"> </v>
      </c>
      <c r="C10" s="14">
        <f t="shared" si="1"/>
        <v>0</v>
      </c>
      <c r="D10" s="12">
        <f t="shared" si="2"/>
        <v>0</v>
      </c>
      <c r="E10" s="10"/>
      <c r="F10" s="12">
        <f t="shared" si="0"/>
        <v>0</v>
      </c>
      <c r="G10" s="10"/>
      <c r="H10" s="12">
        <f t="shared" si="0"/>
        <v>0</v>
      </c>
      <c r="I10" s="10"/>
      <c r="J10" s="12">
        <f t="shared" si="0"/>
        <v>0</v>
      </c>
      <c r="K10" s="10"/>
      <c r="L10" s="12">
        <f t="shared" si="0"/>
        <v>0</v>
      </c>
      <c r="M10" s="10"/>
      <c r="N10" s="12">
        <f t="shared" si="3"/>
        <v>0</v>
      </c>
      <c r="O10" s="10"/>
      <c r="P10" s="12">
        <f t="shared" si="4"/>
        <v>0</v>
      </c>
      <c r="Q10" s="10"/>
      <c r="R10" s="12">
        <f t="shared" si="5"/>
        <v>0</v>
      </c>
      <c r="S10" s="10"/>
      <c r="T10" s="12">
        <f t="shared" si="6"/>
        <v>0</v>
      </c>
      <c r="U10" s="10"/>
      <c r="V10" s="12">
        <f t="shared" si="7"/>
        <v>0</v>
      </c>
      <c r="W10" s="10"/>
      <c r="Z10" s="24">
        <f>ROUND('Optativa 3 Datos'!$D$4*D10*E10+'Optativa 3 Datos'!$D$5*F10*G10+'Optativa 3 Datos'!$D$6*H10*I10+'Optativa 3 Datos'!$D$7*J10*K10+'Optativa 3 Datos'!$D$8*L10*M10+'Optativa 3 Datos'!$D$9*N10*O10+'Optativa 3 Datos'!$D$10*P10*Q10+'Optativa 3 Datos'!$D$11*R10*S10+'Optativa 3 Datos'!$D$12*T10*U10+'Optativa 3 Datos'!$D$13*V10*W10,2)</f>
        <v>0</v>
      </c>
      <c r="AA10" s="24">
        <f>ROUND('Optativa 3 Datos'!$D$4*D10+'Optativa 3 Datos'!$D$5*F10+'Optativa 3 Datos'!$D$6*H10+'Optativa 3 Datos'!$D$7*J10+'Optativa 3 Datos'!$D$8*L10+'Optativa 3 Datos'!$D$9*N10+'Optativa 3 Datos'!$D$10*P10+'Optativa 3 Datos'!$D$11*R10+'Optativa 3 Datos'!$D$12*T10+'Optativa 3 Datos'!$D$13*V10,2)</f>
        <v>0</v>
      </c>
      <c r="AB10" s="24">
        <f>ROUND('Optativa 3 Datos'!$E$4*D10*E10+'Optativa 3 Datos'!$E$5*F10*G10+'Optativa 3 Datos'!$E$6*H10*I10+'Optativa 3 Datos'!$E$7*J10*K10+'Optativa 3 Datos'!$E$8*L10*M10+'Optativa 3 Datos'!$E$9*N10*O10+'Optativa 3 Datos'!$E$10*P10*Q10+'Optativa 3 Datos'!$E$11*R10*S10+'Optativa 3 Datos'!$E$12*T10*U10+'Optativa 3 Datos'!$E$13*V10*W10,2)</f>
        <v>0</v>
      </c>
      <c r="AC10" s="24">
        <f>ROUND('Optativa 3 Datos'!$E$4*D10+'Optativa 3 Datos'!$E$5*F10+'Optativa 3 Datos'!$E$6*H10+'Optativa 3 Datos'!$E$7*J10+'Optativa 3 Datos'!$E$8*L10+'Optativa 3 Datos'!$E$9*N10+'Optativa 3 Datos'!$E$10*P10+'Optativa 3 Datos'!$E$11*R10+'Optativa 3 Datos'!$E$12*T10+'Optativa 3 Datos'!$E$13*V10,2)</f>
        <v>0</v>
      </c>
      <c r="AD10" s="24">
        <f>ROUND('Optativa 3 Datos'!$F$4*D10*E10+'Optativa 3 Datos'!$F$5*F10*G10+'Optativa 3 Datos'!$F$6*H10*I10+'Optativa 3 Datos'!$F$7*J10*K10+'Optativa 3 Datos'!$F$8*L10*M10+'Optativa 3 Datos'!$F$9*N10*O10+'Optativa 3 Datos'!$F$10*P10*Q10+'Optativa 3 Datos'!$F$11*R10*S10+'Optativa 3 Datos'!$F$12*T10*U10+'Optativa 3 Datos'!$F$13*V10*W10,2)</f>
        <v>0</v>
      </c>
      <c r="AE10" s="24">
        <f>ROUND('Optativa 3 Datos'!$F$4*D10+'Optativa 3 Datos'!$F$5*F10+'Optativa 3 Datos'!$F$6*H10+'Optativa 3 Datos'!$F$7*J10+'Optativa 3 Datos'!$F$8*L10+'Optativa 3 Datos'!$F$9*N10+'Optativa 3 Datos'!$F$10*P10+'Optativa 3 Datos'!$F$11*R10+'Optativa 3 Datos'!$F$12*T10+'Optativa 3 Datos'!$F$13*V10,2)</f>
        <v>0</v>
      </c>
      <c r="AF10" s="24">
        <f>ROUND('Optativa 3 Datos'!$G$4*D10*E10+'Optativa 3 Datos'!$G$5*F10*G10+'Optativa 3 Datos'!$G$6*H10*I10+'Optativa 3 Datos'!$G$7*J10*K10+'Optativa 3 Datos'!$G$8*L10*M10+'Optativa 3 Datos'!$G$9*N10*O10+'Optativa 3 Datos'!$G$10*P10*Q10+'Optativa 3 Datos'!$G$11*R10*S10+'Optativa 3 Datos'!$G$12*T10*U10+'Optativa 3 Datos'!$G$13*V10*W10,2)</f>
        <v>0</v>
      </c>
      <c r="AG10" s="24">
        <f>ROUND('Optativa 3 Datos'!$G$4*D10+'Optativa 3 Datos'!$G$5*F10+'Optativa 3 Datos'!$G$6*H10+'Optativa 3 Datos'!$G$7*J10+'Optativa 3 Datos'!$G$8*L10+'Optativa 3 Datos'!$G$9*N10+'Optativa 3 Datos'!$G$10*P10+'Optativa 3 Datos'!$G$11*R10+'Optativa 3 Datos'!$G$12*T10+'Optativa 3 Datos'!$G$13*V10,2)</f>
        <v>0</v>
      </c>
      <c r="AH10" s="24">
        <f>ROUND('Optativa 3 Datos'!$H$4*D10*E10+'Optativa 3 Datos'!$H$5*F10*G10+'Optativa 3 Datos'!$H$6*H10*I10+'Optativa 3 Datos'!$H$7*J10*K10+'Optativa 3 Datos'!$H$8*L10*M10+'Optativa 3 Datos'!$H$9*N10*O10+'Optativa 3 Datos'!$H$10*P10*Q10+'Optativa 3 Datos'!$H$11*R10*S10+'Optativa 3 Datos'!$H$12*T10*U10+'Optativa 3 Datos'!$H$13*V10*W10,2)</f>
        <v>0</v>
      </c>
      <c r="AI10" s="24">
        <f>ROUND('Optativa 3 Datos'!$H$4*D10+'Optativa 3 Datos'!$H$5*F10+'Optativa 3 Datos'!$H$6*H10+'Optativa 3 Datos'!$H$7*J10+'Optativa 3 Datos'!$H$8*L10+'Optativa 3 Datos'!$H$9*N10+'Optativa 3 Datos'!$H$10*P10+'Optativa 3 Datos'!$H$11*R10+'Optativa 3 Datos'!$H$12*T10+'Optativa 3 Datos'!$H$13*V10,2)</f>
        <v>0</v>
      </c>
      <c r="AJ10" s="24">
        <f>ROUND('Optativa 3 Datos'!$I$4*D10*E10+'Optativa 3 Datos'!$I$5*F10*G10+'Optativa 3 Datos'!$I$6*H10*I10+'Optativa 3 Datos'!$I$7*J10*K10+'Optativa 3 Datos'!$I$8*L10*M10+'Optativa 3 Datos'!$I$9*N10*O10+'Optativa 3 Datos'!$I$10*P10*Q10+'Optativa 3 Datos'!$I$11*R10*S10+'Optativa 3 Datos'!$I$12*T10*U10+'Optativa 3 Datos'!$I$13*V10*W10,2)</f>
        <v>0</v>
      </c>
      <c r="AK10" s="24">
        <f>ROUND('Optativa 3 Datos'!$I$4*D10+'Optativa 3 Datos'!$I$5*F10+'Optativa 3 Datos'!$I$6*H10+'Optativa 3 Datos'!$I$7*J10+'Optativa 3 Datos'!$I$8*L10+'Optativa 3 Datos'!$I$9*N10+'Optativa 3 Datos'!$I$10*P10+'Optativa 3 Datos'!$I$11*R10+'Optativa 3 Datos'!$I$12*T10+'Optativa 3 Datos'!$I$13*V10,2)</f>
        <v>0</v>
      </c>
      <c r="AL10" s="24">
        <f>ROUND('Optativa 3 Datos'!$J$4*D10*E10+'Optativa 3 Datos'!$J$5*F10*G10+'Optativa 3 Datos'!$J$6*H10*I10+'Optativa 3 Datos'!$J$7*J10*K10+'Optativa 3 Datos'!$J$8*L10*M10+'Optativa 3 Datos'!$J$9*N10*O10+'Optativa 3 Datos'!$J$10*P10*Q10+'Optativa 3 Datos'!$J$11*R10*S10+'Optativa 3 Datos'!$J$12*T10*U10+'Optativa 3 Datos'!$J$13*V10*W10,2)</f>
        <v>0</v>
      </c>
      <c r="AM10" s="24">
        <f>ROUND('Optativa 3 Datos'!$J$4*D10+'Optativa 3 Datos'!$J$5*F10+'Optativa 3 Datos'!$J$6*H10+'Optativa 3 Datos'!$J$7*J10+'Optativa 3 Datos'!$J$8*L10+'Optativa 3 Datos'!$J$9*N10+'Optativa 3 Datos'!$J$10*P10+'Optativa 3 Datos'!$J$11*R10+'Optativa 3 Datos'!$J$12*T10+'Optativa 3 Datos'!$J$13*V10,2)</f>
        <v>0</v>
      </c>
      <c r="AN10" s="24">
        <f>ROUND('Optativa 3 Datos'!$K$4*D10*E10+'Optativa 3 Datos'!$K$5*F10*G10+'Optativa 3 Datos'!$K$6*H10*I10+'Optativa 3 Datos'!$K$7*J10*K10+'Optativa 3 Datos'!$K$8*L10*M10+'Optativa 3 Datos'!$K$9*N10*O10+'Optativa 3 Datos'!$K$10*P10*Q10+'Optativa 3 Datos'!$K$11*R10*S10+'Optativa 3 Datos'!$K$12*T10*U10+'Optativa 3 Datos'!$K$13*V10*W10,2)</f>
        <v>0</v>
      </c>
      <c r="AO10" s="24">
        <f>ROUND('Optativa 3 Datos'!$K$4*D10+'Optativa 3 Datos'!$K$5*F10+'Optativa 3 Datos'!$K$6*H10+'Optativa 3 Datos'!$K$7*J10+'Optativa 3 Datos'!$K$8*L10+'Optativa 3 Datos'!$K$9*N10+'Optativa 3 Datos'!$K$10*P10+'Optativa 3 Datos'!$K$11*R10+'Optativa 3 Datos'!$K$12*T10+'Optativa 3 Datos'!$K$13*V10,2)</f>
        <v>0</v>
      </c>
    </row>
    <row r="11" spans="1:41" x14ac:dyDescent="0.25">
      <c r="A11" s="2">
        <v>8</v>
      </c>
      <c r="B11" s="2" t="str">
        <f>IF(ISBLANK(PRINCIPAL!B11)," ",PRINCIPAL!B11)</f>
        <v xml:space="preserve"> </v>
      </c>
      <c r="C11" s="14">
        <f t="shared" si="1"/>
        <v>0</v>
      </c>
      <c r="D11" s="12">
        <f t="shared" si="2"/>
        <v>0</v>
      </c>
      <c r="E11" s="9"/>
      <c r="F11" s="12">
        <f t="shared" si="0"/>
        <v>0</v>
      </c>
      <c r="G11" s="9"/>
      <c r="H11" s="12">
        <f t="shared" si="0"/>
        <v>0</v>
      </c>
      <c r="I11" s="9"/>
      <c r="J11" s="12">
        <f t="shared" si="0"/>
        <v>0</v>
      </c>
      <c r="K11" s="9"/>
      <c r="L11" s="12">
        <f t="shared" si="0"/>
        <v>0</v>
      </c>
      <c r="M11" s="9"/>
      <c r="N11" s="12">
        <f t="shared" si="3"/>
        <v>0</v>
      </c>
      <c r="O11" s="9"/>
      <c r="P11" s="12">
        <f t="shared" si="4"/>
        <v>0</v>
      </c>
      <c r="Q11" s="9"/>
      <c r="R11" s="12">
        <f t="shared" si="5"/>
        <v>0</v>
      </c>
      <c r="S11" s="9"/>
      <c r="T11" s="12">
        <f t="shared" si="6"/>
        <v>0</v>
      </c>
      <c r="U11" s="9"/>
      <c r="V11" s="12">
        <f t="shared" si="7"/>
        <v>0</v>
      </c>
      <c r="W11" s="9"/>
      <c r="Z11" s="24">
        <f>ROUND('Optativa 3 Datos'!$D$4*D11*E11+'Optativa 3 Datos'!$D$5*F11*G11+'Optativa 3 Datos'!$D$6*H11*I11+'Optativa 3 Datos'!$D$7*J11*K11+'Optativa 3 Datos'!$D$8*L11*M11+'Optativa 3 Datos'!$D$9*N11*O11+'Optativa 3 Datos'!$D$10*P11*Q11+'Optativa 3 Datos'!$D$11*R11*S11+'Optativa 3 Datos'!$D$12*T11*U11+'Optativa 3 Datos'!$D$13*V11*W11,2)</f>
        <v>0</v>
      </c>
      <c r="AA11" s="24">
        <f>ROUND('Optativa 3 Datos'!$D$4*D11+'Optativa 3 Datos'!$D$5*F11+'Optativa 3 Datos'!$D$6*H11+'Optativa 3 Datos'!$D$7*J11+'Optativa 3 Datos'!$D$8*L11+'Optativa 3 Datos'!$D$9*N11+'Optativa 3 Datos'!$D$10*P11+'Optativa 3 Datos'!$D$11*R11+'Optativa 3 Datos'!$D$12*T11+'Optativa 3 Datos'!$D$13*V11,2)</f>
        <v>0</v>
      </c>
      <c r="AB11" s="24">
        <f>ROUND('Optativa 3 Datos'!$E$4*D11*E11+'Optativa 3 Datos'!$E$5*F11*G11+'Optativa 3 Datos'!$E$6*H11*I11+'Optativa 3 Datos'!$E$7*J11*K11+'Optativa 3 Datos'!$E$8*L11*M11+'Optativa 3 Datos'!$E$9*N11*O11+'Optativa 3 Datos'!$E$10*P11*Q11+'Optativa 3 Datos'!$E$11*R11*S11+'Optativa 3 Datos'!$E$12*T11*U11+'Optativa 3 Datos'!$E$13*V11*W11,2)</f>
        <v>0</v>
      </c>
      <c r="AC11" s="24">
        <f>ROUND('Optativa 3 Datos'!$E$4*D11+'Optativa 3 Datos'!$E$5*F11+'Optativa 3 Datos'!$E$6*H11+'Optativa 3 Datos'!$E$7*J11+'Optativa 3 Datos'!$E$8*L11+'Optativa 3 Datos'!$E$9*N11+'Optativa 3 Datos'!$E$10*P11+'Optativa 3 Datos'!$E$11*R11+'Optativa 3 Datos'!$E$12*T11+'Optativa 3 Datos'!$E$13*V11,2)</f>
        <v>0</v>
      </c>
      <c r="AD11" s="24">
        <f>ROUND('Optativa 3 Datos'!$F$4*D11*E11+'Optativa 3 Datos'!$F$5*F11*G11+'Optativa 3 Datos'!$F$6*H11*I11+'Optativa 3 Datos'!$F$7*J11*K11+'Optativa 3 Datos'!$F$8*L11*M11+'Optativa 3 Datos'!$F$9*N11*O11+'Optativa 3 Datos'!$F$10*P11*Q11+'Optativa 3 Datos'!$F$11*R11*S11+'Optativa 3 Datos'!$F$12*T11*U11+'Optativa 3 Datos'!$F$13*V11*W11,2)</f>
        <v>0</v>
      </c>
      <c r="AE11" s="24">
        <f>ROUND('Optativa 3 Datos'!$F$4*D11+'Optativa 3 Datos'!$F$5*F11+'Optativa 3 Datos'!$F$6*H11+'Optativa 3 Datos'!$F$7*J11+'Optativa 3 Datos'!$F$8*L11+'Optativa 3 Datos'!$F$9*N11+'Optativa 3 Datos'!$F$10*P11+'Optativa 3 Datos'!$F$11*R11+'Optativa 3 Datos'!$F$12*T11+'Optativa 3 Datos'!$F$13*V11,2)</f>
        <v>0</v>
      </c>
      <c r="AF11" s="24">
        <f>ROUND('Optativa 3 Datos'!$G$4*D11*E11+'Optativa 3 Datos'!$G$5*F11*G11+'Optativa 3 Datos'!$G$6*H11*I11+'Optativa 3 Datos'!$G$7*J11*K11+'Optativa 3 Datos'!$G$8*L11*M11+'Optativa 3 Datos'!$G$9*N11*O11+'Optativa 3 Datos'!$G$10*P11*Q11+'Optativa 3 Datos'!$G$11*R11*S11+'Optativa 3 Datos'!$G$12*T11*U11+'Optativa 3 Datos'!$G$13*V11*W11,2)</f>
        <v>0</v>
      </c>
      <c r="AG11" s="24">
        <f>ROUND('Optativa 3 Datos'!$G$4*D11+'Optativa 3 Datos'!$G$5*F11+'Optativa 3 Datos'!$G$6*H11+'Optativa 3 Datos'!$G$7*J11+'Optativa 3 Datos'!$G$8*L11+'Optativa 3 Datos'!$G$9*N11+'Optativa 3 Datos'!$G$10*P11+'Optativa 3 Datos'!$G$11*R11+'Optativa 3 Datos'!$G$12*T11+'Optativa 3 Datos'!$G$13*V11,2)</f>
        <v>0</v>
      </c>
      <c r="AH11" s="24">
        <f>ROUND('Optativa 3 Datos'!$H$4*D11*E11+'Optativa 3 Datos'!$H$5*F11*G11+'Optativa 3 Datos'!$H$6*H11*I11+'Optativa 3 Datos'!$H$7*J11*K11+'Optativa 3 Datos'!$H$8*L11*M11+'Optativa 3 Datos'!$H$9*N11*O11+'Optativa 3 Datos'!$H$10*P11*Q11+'Optativa 3 Datos'!$H$11*R11*S11+'Optativa 3 Datos'!$H$12*T11*U11+'Optativa 3 Datos'!$H$13*V11*W11,2)</f>
        <v>0</v>
      </c>
      <c r="AI11" s="24">
        <f>ROUND('Optativa 3 Datos'!$H$4*D11+'Optativa 3 Datos'!$H$5*F11+'Optativa 3 Datos'!$H$6*H11+'Optativa 3 Datos'!$H$7*J11+'Optativa 3 Datos'!$H$8*L11+'Optativa 3 Datos'!$H$9*N11+'Optativa 3 Datos'!$H$10*P11+'Optativa 3 Datos'!$H$11*R11+'Optativa 3 Datos'!$H$12*T11+'Optativa 3 Datos'!$H$13*V11,2)</f>
        <v>0</v>
      </c>
      <c r="AJ11" s="24">
        <f>ROUND('Optativa 3 Datos'!$I$4*D11*E11+'Optativa 3 Datos'!$I$5*F11*G11+'Optativa 3 Datos'!$I$6*H11*I11+'Optativa 3 Datos'!$I$7*J11*K11+'Optativa 3 Datos'!$I$8*L11*M11+'Optativa 3 Datos'!$I$9*N11*O11+'Optativa 3 Datos'!$I$10*P11*Q11+'Optativa 3 Datos'!$I$11*R11*S11+'Optativa 3 Datos'!$I$12*T11*U11+'Optativa 3 Datos'!$I$13*V11*W11,2)</f>
        <v>0</v>
      </c>
      <c r="AK11" s="24">
        <f>ROUND('Optativa 3 Datos'!$I$4*D11+'Optativa 3 Datos'!$I$5*F11+'Optativa 3 Datos'!$I$6*H11+'Optativa 3 Datos'!$I$7*J11+'Optativa 3 Datos'!$I$8*L11+'Optativa 3 Datos'!$I$9*N11+'Optativa 3 Datos'!$I$10*P11+'Optativa 3 Datos'!$I$11*R11+'Optativa 3 Datos'!$I$12*T11+'Optativa 3 Datos'!$I$13*V11,2)</f>
        <v>0</v>
      </c>
      <c r="AL11" s="24">
        <f>ROUND('Optativa 3 Datos'!$J$4*D11*E11+'Optativa 3 Datos'!$J$5*F11*G11+'Optativa 3 Datos'!$J$6*H11*I11+'Optativa 3 Datos'!$J$7*J11*K11+'Optativa 3 Datos'!$J$8*L11*M11+'Optativa 3 Datos'!$J$9*N11*O11+'Optativa 3 Datos'!$J$10*P11*Q11+'Optativa 3 Datos'!$J$11*R11*S11+'Optativa 3 Datos'!$J$12*T11*U11+'Optativa 3 Datos'!$J$13*V11*W11,2)</f>
        <v>0</v>
      </c>
      <c r="AM11" s="24">
        <f>ROUND('Optativa 3 Datos'!$J$4*D11+'Optativa 3 Datos'!$J$5*F11+'Optativa 3 Datos'!$J$6*H11+'Optativa 3 Datos'!$J$7*J11+'Optativa 3 Datos'!$J$8*L11+'Optativa 3 Datos'!$J$9*N11+'Optativa 3 Datos'!$J$10*P11+'Optativa 3 Datos'!$J$11*R11+'Optativa 3 Datos'!$J$12*T11+'Optativa 3 Datos'!$J$13*V11,2)</f>
        <v>0</v>
      </c>
      <c r="AN11" s="24">
        <f>ROUND('Optativa 3 Datos'!$K$4*D11*E11+'Optativa 3 Datos'!$K$5*F11*G11+'Optativa 3 Datos'!$K$6*H11*I11+'Optativa 3 Datos'!$K$7*J11*K11+'Optativa 3 Datos'!$K$8*L11*M11+'Optativa 3 Datos'!$K$9*N11*O11+'Optativa 3 Datos'!$K$10*P11*Q11+'Optativa 3 Datos'!$K$11*R11*S11+'Optativa 3 Datos'!$K$12*T11*U11+'Optativa 3 Datos'!$K$13*V11*W11,2)</f>
        <v>0</v>
      </c>
      <c r="AO11" s="24">
        <f>ROUND('Optativa 3 Datos'!$K$4*D11+'Optativa 3 Datos'!$K$5*F11+'Optativa 3 Datos'!$K$6*H11+'Optativa 3 Datos'!$K$7*J11+'Optativa 3 Datos'!$K$8*L11+'Optativa 3 Datos'!$K$9*N11+'Optativa 3 Datos'!$K$10*P11+'Optativa 3 Datos'!$K$11*R11+'Optativa 3 Datos'!$K$12*T11+'Optativa 3 Datos'!$K$13*V11,2)</f>
        <v>0</v>
      </c>
    </row>
    <row r="12" spans="1:41" x14ac:dyDescent="0.25">
      <c r="A12" s="2">
        <v>9</v>
      </c>
      <c r="B12" s="1" t="str">
        <f>IF(ISBLANK(PRINCIPAL!B12)," ",PRINCIPAL!B12)</f>
        <v xml:space="preserve"> </v>
      </c>
      <c r="C12" s="14">
        <f t="shared" si="1"/>
        <v>0</v>
      </c>
      <c r="D12" s="12">
        <f t="shared" si="2"/>
        <v>0</v>
      </c>
      <c r="E12" s="10"/>
      <c r="F12" s="12">
        <f t="shared" si="0"/>
        <v>0</v>
      </c>
      <c r="G12" s="10"/>
      <c r="H12" s="12">
        <f t="shared" si="0"/>
        <v>0</v>
      </c>
      <c r="I12" s="10"/>
      <c r="J12" s="12">
        <f t="shared" si="0"/>
        <v>0</v>
      </c>
      <c r="K12" s="10"/>
      <c r="L12" s="12">
        <f t="shared" si="0"/>
        <v>0</v>
      </c>
      <c r="M12" s="10"/>
      <c r="N12" s="12">
        <f t="shared" si="3"/>
        <v>0</v>
      </c>
      <c r="O12" s="10"/>
      <c r="P12" s="12">
        <f t="shared" si="4"/>
        <v>0</v>
      </c>
      <c r="Q12" s="10"/>
      <c r="R12" s="12">
        <f t="shared" si="5"/>
        <v>0</v>
      </c>
      <c r="S12" s="10"/>
      <c r="T12" s="12">
        <f t="shared" si="6"/>
        <v>0</v>
      </c>
      <c r="U12" s="10"/>
      <c r="V12" s="12">
        <f t="shared" si="7"/>
        <v>0</v>
      </c>
      <c r="W12" s="10"/>
      <c r="Z12" s="24">
        <f>ROUND('Optativa 3 Datos'!$D$4*D12*E12+'Optativa 3 Datos'!$D$5*F12*G12+'Optativa 3 Datos'!$D$6*H12*I12+'Optativa 3 Datos'!$D$7*J12*K12+'Optativa 3 Datos'!$D$8*L12*M12+'Optativa 3 Datos'!$D$9*N12*O12+'Optativa 3 Datos'!$D$10*P12*Q12+'Optativa 3 Datos'!$D$11*R12*S12+'Optativa 3 Datos'!$D$12*T12*U12+'Optativa 3 Datos'!$D$13*V12*W12,2)</f>
        <v>0</v>
      </c>
      <c r="AA12" s="24">
        <f>ROUND('Optativa 3 Datos'!$D$4*D12+'Optativa 3 Datos'!$D$5*F12+'Optativa 3 Datos'!$D$6*H12+'Optativa 3 Datos'!$D$7*J12+'Optativa 3 Datos'!$D$8*L12+'Optativa 3 Datos'!$D$9*N12+'Optativa 3 Datos'!$D$10*P12+'Optativa 3 Datos'!$D$11*R12+'Optativa 3 Datos'!$D$12*T12+'Optativa 3 Datos'!$D$13*V12,2)</f>
        <v>0</v>
      </c>
      <c r="AB12" s="24">
        <f>ROUND('Optativa 3 Datos'!$E$4*D12*E12+'Optativa 3 Datos'!$E$5*F12*G12+'Optativa 3 Datos'!$E$6*H12*I12+'Optativa 3 Datos'!$E$7*J12*K12+'Optativa 3 Datos'!$E$8*L12*M12+'Optativa 3 Datos'!$E$9*N12*O12+'Optativa 3 Datos'!$E$10*P12*Q12+'Optativa 3 Datos'!$E$11*R12*S12+'Optativa 3 Datos'!$E$12*T12*U12+'Optativa 3 Datos'!$E$13*V12*W12,2)</f>
        <v>0</v>
      </c>
      <c r="AC12" s="24">
        <f>ROUND('Optativa 3 Datos'!$E$4*D12+'Optativa 3 Datos'!$E$5*F12+'Optativa 3 Datos'!$E$6*H12+'Optativa 3 Datos'!$E$7*J12+'Optativa 3 Datos'!$E$8*L12+'Optativa 3 Datos'!$E$9*N12+'Optativa 3 Datos'!$E$10*P12+'Optativa 3 Datos'!$E$11*R12+'Optativa 3 Datos'!$E$12*T12+'Optativa 3 Datos'!$E$13*V12,2)</f>
        <v>0</v>
      </c>
      <c r="AD12" s="24">
        <f>ROUND('Optativa 3 Datos'!$F$4*D12*E12+'Optativa 3 Datos'!$F$5*F12*G12+'Optativa 3 Datos'!$F$6*H12*I12+'Optativa 3 Datos'!$F$7*J12*K12+'Optativa 3 Datos'!$F$8*L12*M12+'Optativa 3 Datos'!$F$9*N12*O12+'Optativa 3 Datos'!$F$10*P12*Q12+'Optativa 3 Datos'!$F$11*R12*S12+'Optativa 3 Datos'!$F$12*T12*U12+'Optativa 3 Datos'!$F$13*V12*W12,2)</f>
        <v>0</v>
      </c>
      <c r="AE12" s="24">
        <f>ROUND('Optativa 3 Datos'!$F$4*D12+'Optativa 3 Datos'!$F$5*F12+'Optativa 3 Datos'!$F$6*H12+'Optativa 3 Datos'!$F$7*J12+'Optativa 3 Datos'!$F$8*L12+'Optativa 3 Datos'!$F$9*N12+'Optativa 3 Datos'!$F$10*P12+'Optativa 3 Datos'!$F$11*R12+'Optativa 3 Datos'!$F$12*T12+'Optativa 3 Datos'!$F$13*V12,2)</f>
        <v>0</v>
      </c>
      <c r="AF12" s="24">
        <f>ROUND('Optativa 3 Datos'!$G$4*D12*E12+'Optativa 3 Datos'!$G$5*F12*G12+'Optativa 3 Datos'!$G$6*H12*I12+'Optativa 3 Datos'!$G$7*J12*K12+'Optativa 3 Datos'!$G$8*L12*M12+'Optativa 3 Datos'!$G$9*N12*O12+'Optativa 3 Datos'!$G$10*P12*Q12+'Optativa 3 Datos'!$G$11*R12*S12+'Optativa 3 Datos'!$G$12*T12*U12+'Optativa 3 Datos'!$G$13*V12*W12,2)</f>
        <v>0</v>
      </c>
      <c r="AG12" s="24">
        <f>ROUND('Optativa 3 Datos'!$G$4*D12+'Optativa 3 Datos'!$G$5*F12+'Optativa 3 Datos'!$G$6*H12+'Optativa 3 Datos'!$G$7*J12+'Optativa 3 Datos'!$G$8*L12+'Optativa 3 Datos'!$G$9*N12+'Optativa 3 Datos'!$G$10*P12+'Optativa 3 Datos'!$G$11*R12+'Optativa 3 Datos'!$G$12*T12+'Optativa 3 Datos'!$G$13*V12,2)</f>
        <v>0</v>
      </c>
      <c r="AH12" s="24">
        <f>ROUND('Optativa 3 Datos'!$H$4*D12*E12+'Optativa 3 Datos'!$H$5*F12*G12+'Optativa 3 Datos'!$H$6*H12*I12+'Optativa 3 Datos'!$H$7*J12*K12+'Optativa 3 Datos'!$H$8*L12*M12+'Optativa 3 Datos'!$H$9*N12*O12+'Optativa 3 Datos'!$H$10*P12*Q12+'Optativa 3 Datos'!$H$11*R12*S12+'Optativa 3 Datos'!$H$12*T12*U12+'Optativa 3 Datos'!$H$13*V12*W12,2)</f>
        <v>0</v>
      </c>
      <c r="AI12" s="24">
        <f>ROUND('Optativa 3 Datos'!$H$4*D12+'Optativa 3 Datos'!$H$5*F12+'Optativa 3 Datos'!$H$6*H12+'Optativa 3 Datos'!$H$7*J12+'Optativa 3 Datos'!$H$8*L12+'Optativa 3 Datos'!$H$9*N12+'Optativa 3 Datos'!$H$10*P12+'Optativa 3 Datos'!$H$11*R12+'Optativa 3 Datos'!$H$12*T12+'Optativa 3 Datos'!$H$13*V12,2)</f>
        <v>0</v>
      </c>
      <c r="AJ12" s="24">
        <f>ROUND('Optativa 3 Datos'!$I$4*D12*E12+'Optativa 3 Datos'!$I$5*F12*G12+'Optativa 3 Datos'!$I$6*H12*I12+'Optativa 3 Datos'!$I$7*J12*K12+'Optativa 3 Datos'!$I$8*L12*M12+'Optativa 3 Datos'!$I$9*N12*O12+'Optativa 3 Datos'!$I$10*P12*Q12+'Optativa 3 Datos'!$I$11*R12*S12+'Optativa 3 Datos'!$I$12*T12*U12+'Optativa 3 Datos'!$I$13*V12*W12,2)</f>
        <v>0</v>
      </c>
      <c r="AK12" s="24">
        <f>ROUND('Optativa 3 Datos'!$I$4*D12+'Optativa 3 Datos'!$I$5*F12+'Optativa 3 Datos'!$I$6*H12+'Optativa 3 Datos'!$I$7*J12+'Optativa 3 Datos'!$I$8*L12+'Optativa 3 Datos'!$I$9*N12+'Optativa 3 Datos'!$I$10*P12+'Optativa 3 Datos'!$I$11*R12+'Optativa 3 Datos'!$I$12*T12+'Optativa 3 Datos'!$I$13*V12,2)</f>
        <v>0</v>
      </c>
      <c r="AL12" s="24">
        <f>ROUND('Optativa 3 Datos'!$J$4*D12*E12+'Optativa 3 Datos'!$J$5*F12*G12+'Optativa 3 Datos'!$J$6*H12*I12+'Optativa 3 Datos'!$J$7*J12*K12+'Optativa 3 Datos'!$J$8*L12*M12+'Optativa 3 Datos'!$J$9*N12*O12+'Optativa 3 Datos'!$J$10*P12*Q12+'Optativa 3 Datos'!$J$11*R12*S12+'Optativa 3 Datos'!$J$12*T12*U12+'Optativa 3 Datos'!$J$13*V12*W12,2)</f>
        <v>0</v>
      </c>
      <c r="AM12" s="24">
        <f>ROUND('Optativa 3 Datos'!$J$4*D12+'Optativa 3 Datos'!$J$5*F12+'Optativa 3 Datos'!$J$6*H12+'Optativa 3 Datos'!$J$7*J12+'Optativa 3 Datos'!$J$8*L12+'Optativa 3 Datos'!$J$9*N12+'Optativa 3 Datos'!$J$10*P12+'Optativa 3 Datos'!$J$11*R12+'Optativa 3 Datos'!$J$12*T12+'Optativa 3 Datos'!$J$13*V12,2)</f>
        <v>0</v>
      </c>
      <c r="AN12" s="24">
        <f>ROUND('Optativa 3 Datos'!$K$4*D12*E12+'Optativa 3 Datos'!$K$5*F12*G12+'Optativa 3 Datos'!$K$6*H12*I12+'Optativa 3 Datos'!$K$7*J12*K12+'Optativa 3 Datos'!$K$8*L12*M12+'Optativa 3 Datos'!$K$9*N12*O12+'Optativa 3 Datos'!$K$10*P12*Q12+'Optativa 3 Datos'!$K$11*R12*S12+'Optativa 3 Datos'!$K$12*T12*U12+'Optativa 3 Datos'!$K$13*V12*W12,2)</f>
        <v>0</v>
      </c>
      <c r="AO12" s="24">
        <f>ROUND('Optativa 3 Datos'!$K$4*D12+'Optativa 3 Datos'!$K$5*F12+'Optativa 3 Datos'!$K$6*H12+'Optativa 3 Datos'!$K$7*J12+'Optativa 3 Datos'!$K$8*L12+'Optativa 3 Datos'!$K$9*N12+'Optativa 3 Datos'!$K$10*P12+'Optativa 3 Datos'!$K$11*R12+'Optativa 3 Datos'!$K$12*T12+'Optativa 3 Datos'!$K$13*V12,2)</f>
        <v>0</v>
      </c>
    </row>
    <row r="13" spans="1:41" x14ac:dyDescent="0.25">
      <c r="A13" s="2">
        <v>10</v>
      </c>
      <c r="B13" s="2" t="str">
        <f>IF(ISBLANK(PRINCIPAL!B13)," ",PRINCIPAL!B13)</f>
        <v xml:space="preserve"> </v>
      </c>
      <c r="C13" s="14">
        <f t="shared" si="1"/>
        <v>0</v>
      </c>
      <c r="D13" s="12">
        <f t="shared" si="2"/>
        <v>0</v>
      </c>
      <c r="E13" s="9"/>
      <c r="F13" s="12">
        <f t="shared" si="0"/>
        <v>0</v>
      </c>
      <c r="G13" s="9"/>
      <c r="H13" s="12">
        <f t="shared" si="0"/>
        <v>0</v>
      </c>
      <c r="I13" s="9"/>
      <c r="J13" s="12">
        <f t="shared" si="0"/>
        <v>0</v>
      </c>
      <c r="K13" s="9"/>
      <c r="L13" s="12">
        <f t="shared" si="0"/>
        <v>0</v>
      </c>
      <c r="M13" s="9"/>
      <c r="N13" s="12">
        <f t="shared" si="3"/>
        <v>0</v>
      </c>
      <c r="O13" s="9"/>
      <c r="P13" s="12">
        <f t="shared" si="4"/>
        <v>0</v>
      </c>
      <c r="Q13" s="9"/>
      <c r="R13" s="12">
        <f t="shared" si="5"/>
        <v>0</v>
      </c>
      <c r="S13" s="9"/>
      <c r="T13" s="12">
        <f t="shared" si="6"/>
        <v>0</v>
      </c>
      <c r="U13" s="9"/>
      <c r="V13" s="12">
        <f t="shared" si="7"/>
        <v>0</v>
      </c>
      <c r="W13" s="9"/>
      <c r="Z13" s="24">
        <f>ROUND('Optativa 3 Datos'!$D$4*D13*E13+'Optativa 3 Datos'!$D$5*F13*G13+'Optativa 3 Datos'!$D$6*H13*I13+'Optativa 3 Datos'!$D$7*J13*K13+'Optativa 3 Datos'!$D$8*L13*M13+'Optativa 3 Datos'!$D$9*N13*O13+'Optativa 3 Datos'!$D$10*P13*Q13+'Optativa 3 Datos'!$D$11*R13*S13+'Optativa 3 Datos'!$D$12*T13*U13+'Optativa 3 Datos'!$D$13*V13*W13,2)</f>
        <v>0</v>
      </c>
      <c r="AA13" s="24">
        <f>ROUND('Optativa 3 Datos'!$D$4*D13+'Optativa 3 Datos'!$D$5*F13+'Optativa 3 Datos'!$D$6*H13+'Optativa 3 Datos'!$D$7*J13+'Optativa 3 Datos'!$D$8*L13+'Optativa 3 Datos'!$D$9*N13+'Optativa 3 Datos'!$D$10*P13+'Optativa 3 Datos'!$D$11*R13+'Optativa 3 Datos'!$D$12*T13+'Optativa 3 Datos'!$D$13*V13,2)</f>
        <v>0</v>
      </c>
      <c r="AB13" s="24">
        <f>ROUND('Optativa 3 Datos'!$E$4*D13*E13+'Optativa 3 Datos'!$E$5*F13*G13+'Optativa 3 Datos'!$E$6*H13*I13+'Optativa 3 Datos'!$E$7*J13*K13+'Optativa 3 Datos'!$E$8*L13*M13+'Optativa 3 Datos'!$E$9*N13*O13+'Optativa 3 Datos'!$E$10*P13*Q13+'Optativa 3 Datos'!$E$11*R13*S13+'Optativa 3 Datos'!$E$12*T13*U13+'Optativa 3 Datos'!$E$13*V13*W13,2)</f>
        <v>0</v>
      </c>
      <c r="AC13" s="24">
        <f>ROUND('Optativa 3 Datos'!$E$4*D13+'Optativa 3 Datos'!$E$5*F13+'Optativa 3 Datos'!$E$6*H13+'Optativa 3 Datos'!$E$7*J13+'Optativa 3 Datos'!$E$8*L13+'Optativa 3 Datos'!$E$9*N13+'Optativa 3 Datos'!$E$10*P13+'Optativa 3 Datos'!$E$11*R13+'Optativa 3 Datos'!$E$12*T13+'Optativa 3 Datos'!$E$13*V13,2)</f>
        <v>0</v>
      </c>
      <c r="AD13" s="24">
        <f>ROUND('Optativa 3 Datos'!$F$4*D13*E13+'Optativa 3 Datos'!$F$5*F13*G13+'Optativa 3 Datos'!$F$6*H13*I13+'Optativa 3 Datos'!$F$7*J13*K13+'Optativa 3 Datos'!$F$8*L13*M13+'Optativa 3 Datos'!$F$9*N13*O13+'Optativa 3 Datos'!$F$10*P13*Q13+'Optativa 3 Datos'!$F$11*R13*S13+'Optativa 3 Datos'!$F$12*T13*U13+'Optativa 3 Datos'!$F$13*V13*W13,2)</f>
        <v>0</v>
      </c>
      <c r="AE13" s="24">
        <f>ROUND('Optativa 3 Datos'!$F$4*D13+'Optativa 3 Datos'!$F$5*F13+'Optativa 3 Datos'!$F$6*H13+'Optativa 3 Datos'!$F$7*J13+'Optativa 3 Datos'!$F$8*L13+'Optativa 3 Datos'!$F$9*N13+'Optativa 3 Datos'!$F$10*P13+'Optativa 3 Datos'!$F$11*R13+'Optativa 3 Datos'!$F$12*T13+'Optativa 3 Datos'!$F$13*V13,2)</f>
        <v>0</v>
      </c>
      <c r="AF13" s="24">
        <f>ROUND('Optativa 3 Datos'!$G$4*D13*E13+'Optativa 3 Datos'!$G$5*F13*G13+'Optativa 3 Datos'!$G$6*H13*I13+'Optativa 3 Datos'!$G$7*J13*K13+'Optativa 3 Datos'!$G$8*L13*M13+'Optativa 3 Datos'!$G$9*N13*O13+'Optativa 3 Datos'!$G$10*P13*Q13+'Optativa 3 Datos'!$G$11*R13*S13+'Optativa 3 Datos'!$G$12*T13*U13+'Optativa 3 Datos'!$G$13*V13*W13,2)</f>
        <v>0</v>
      </c>
      <c r="AG13" s="24">
        <f>ROUND('Optativa 3 Datos'!$G$4*D13+'Optativa 3 Datos'!$G$5*F13+'Optativa 3 Datos'!$G$6*H13+'Optativa 3 Datos'!$G$7*J13+'Optativa 3 Datos'!$G$8*L13+'Optativa 3 Datos'!$G$9*N13+'Optativa 3 Datos'!$G$10*P13+'Optativa 3 Datos'!$G$11*R13+'Optativa 3 Datos'!$G$12*T13+'Optativa 3 Datos'!$G$13*V13,2)</f>
        <v>0</v>
      </c>
      <c r="AH13" s="24">
        <f>ROUND('Optativa 3 Datos'!$H$4*D13*E13+'Optativa 3 Datos'!$H$5*F13*G13+'Optativa 3 Datos'!$H$6*H13*I13+'Optativa 3 Datos'!$H$7*J13*K13+'Optativa 3 Datos'!$H$8*L13*M13+'Optativa 3 Datos'!$H$9*N13*O13+'Optativa 3 Datos'!$H$10*P13*Q13+'Optativa 3 Datos'!$H$11*R13*S13+'Optativa 3 Datos'!$H$12*T13*U13+'Optativa 3 Datos'!$H$13*V13*W13,2)</f>
        <v>0</v>
      </c>
      <c r="AI13" s="24">
        <f>ROUND('Optativa 3 Datos'!$H$4*D13+'Optativa 3 Datos'!$H$5*F13+'Optativa 3 Datos'!$H$6*H13+'Optativa 3 Datos'!$H$7*J13+'Optativa 3 Datos'!$H$8*L13+'Optativa 3 Datos'!$H$9*N13+'Optativa 3 Datos'!$H$10*P13+'Optativa 3 Datos'!$H$11*R13+'Optativa 3 Datos'!$H$12*T13+'Optativa 3 Datos'!$H$13*V13,2)</f>
        <v>0</v>
      </c>
      <c r="AJ13" s="24">
        <f>ROUND('Optativa 3 Datos'!$I$4*D13*E13+'Optativa 3 Datos'!$I$5*F13*G13+'Optativa 3 Datos'!$I$6*H13*I13+'Optativa 3 Datos'!$I$7*J13*K13+'Optativa 3 Datos'!$I$8*L13*M13+'Optativa 3 Datos'!$I$9*N13*O13+'Optativa 3 Datos'!$I$10*P13*Q13+'Optativa 3 Datos'!$I$11*R13*S13+'Optativa 3 Datos'!$I$12*T13*U13+'Optativa 3 Datos'!$I$13*V13*W13,2)</f>
        <v>0</v>
      </c>
      <c r="AK13" s="24">
        <f>ROUND('Optativa 3 Datos'!$I$4*D13+'Optativa 3 Datos'!$I$5*F13+'Optativa 3 Datos'!$I$6*H13+'Optativa 3 Datos'!$I$7*J13+'Optativa 3 Datos'!$I$8*L13+'Optativa 3 Datos'!$I$9*N13+'Optativa 3 Datos'!$I$10*P13+'Optativa 3 Datos'!$I$11*R13+'Optativa 3 Datos'!$I$12*T13+'Optativa 3 Datos'!$I$13*V13,2)</f>
        <v>0</v>
      </c>
      <c r="AL13" s="24">
        <f>ROUND('Optativa 3 Datos'!$J$4*D13*E13+'Optativa 3 Datos'!$J$5*F13*G13+'Optativa 3 Datos'!$J$6*H13*I13+'Optativa 3 Datos'!$J$7*J13*K13+'Optativa 3 Datos'!$J$8*L13*M13+'Optativa 3 Datos'!$J$9*N13*O13+'Optativa 3 Datos'!$J$10*P13*Q13+'Optativa 3 Datos'!$J$11*R13*S13+'Optativa 3 Datos'!$J$12*T13*U13+'Optativa 3 Datos'!$J$13*V13*W13,2)</f>
        <v>0</v>
      </c>
      <c r="AM13" s="24">
        <f>ROUND('Optativa 3 Datos'!$J$4*D13+'Optativa 3 Datos'!$J$5*F13+'Optativa 3 Datos'!$J$6*H13+'Optativa 3 Datos'!$J$7*J13+'Optativa 3 Datos'!$J$8*L13+'Optativa 3 Datos'!$J$9*N13+'Optativa 3 Datos'!$J$10*P13+'Optativa 3 Datos'!$J$11*R13+'Optativa 3 Datos'!$J$12*T13+'Optativa 3 Datos'!$J$13*V13,2)</f>
        <v>0</v>
      </c>
      <c r="AN13" s="24">
        <f>ROUND('Optativa 3 Datos'!$K$4*D13*E13+'Optativa 3 Datos'!$K$5*F13*G13+'Optativa 3 Datos'!$K$6*H13*I13+'Optativa 3 Datos'!$K$7*J13*K13+'Optativa 3 Datos'!$K$8*L13*M13+'Optativa 3 Datos'!$K$9*N13*O13+'Optativa 3 Datos'!$K$10*P13*Q13+'Optativa 3 Datos'!$K$11*R13*S13+'Optativa 3 Datos'!$K$12*T13*U13+'Optativa 3 Datos'!$K$13*V13*W13,2)</f>
        <v>0</v>
      </c>
      <c r="AO13" s="24">
        <f>ROUND('Optativa 3 Datos'!$K$4*D13+'Optativa 3 Datos'!$K$5*F13+'Optativa 3 Datos'!$K$6*H13+'Optativa 3 Datos'!$K$7*J13+'Optativa 3 Datos'!$K$8*L13+'Optativa 3 Datos'!$K$9*N13+'Optativa 3 Datos'!$K$10*P13+'Optativa 3 Datos'!$K$11*R13+'Optativa 3 Datos'!$K$12*T13+'Optativa 3 Datos'!$K$13*V13,2)</f>
        <v>0</v>
      </c>
    </row>
    <row r="14" spans="1:41" x14ac:dyDescent="0.25">
      <c r="A14" s="2">
        <v>11</v>
      </c>
      <c r="B14" s="1" t="str">
        <f>IF(ISBLANK(PRINCIPAL!B14)," ",PRINCIPAL!B14)</f>
        <v xml:space="preserve"> </v>
      </c>
      <c r="C14" s="14">
        <f t="shared" si="1"/>
        <v>0</v>
      </c>
      <c r="D14" s="12">
        <f t="shared" si="2"/>
        <v>0</v>
      </c>
      <c r="E14" s="10"/>
      <c r="F14" s="12">
        <f t="shared" si="0"/>
        <v>0</v>
      </c>
      <c r="G14" s="10"/>
      <c r="H14" s="12">
        <f t="shared" si="0"/>
        <v>0</v>
      </c>
      <c r="I14" s="10"/>
      <c r="J14" s="12">
        <f t="shared" si="0"/>
        <v>0</v>
      </c>
      <c r="K14" s="10"/>
      <c r="L14" s="12">
        <f t="shared" si="0"/>
        <v>0</v>
      </c>
      <c r="M14" s="10"/>
      <c r="N14" s="12">
        <f t="shared" si="3"/>
        <v>0</v>
      </c>
      <c r="O14" s="10"/>
      <c r="P14" s="12">
        <f t="shared" si="4"/>
        <v>0</v>
      </c>
      <c r="Q14" s="10"/>
      <c r="R14" s="12">
        <f t="shared" si="5"/>
        <v>0</v>
      </c>
      <c r="S14" s="10"/>
      <c r="T14" s="12">
        <f t="shared" si="6"/>
        <v>0</v>
      </c>
      <c r="U14" s="10"/>
      <c r="V14" s="12">
        <f t="shared" si="7"/>
        <v>0</v>
      </c>
      <c r="W14" s="10"/>
      <c r="Z14" s="24">
        <f>ROUND('Optativa 3 Datos'!$D$4*D14*E14+'Optativa 3 Datos'!$D$5*F14*G14+'Optativa 3 Datos'!$D$6*H14*I14+'Optativa 3 Datos'!$D$7*J14*K14+'Optativa 3 Datos'!$D$8*L14*M14+'Optativa 3 Datos'!$D$9*N14*O14+'Optativa 3 Datos'!$D$10*P14*Q14+'Optativa 3 Datos'!$D$11*R14*S14+'Optativa 3 Datos'!$D$12*T14*U14+'Optativa 3 Datos'!$D$13*V14*W14,2)</f>
        <v>0</v>
      </c>
      <c r="AA14" s="24">
        <f>ROUND('Optativa 3 Datos'!$D$4*D14+'Optativa 3 Datos'!$D$5*F14+'Optativa 3 Datos'!$D$6*H14+'Optativa 3 Datos'!$D$7*J14+'Optativa 3 Datos'!$D$8*L14+'Optativa 3 Datos'!$D$9*N14+'Optativa 3 Datos'!$D$10*P14+'Optativa 3 Datos'!$D$11*R14+'Optativa 3 Datos'!$D$12*T14+'Optativa 3 Datos'!$D$13*V14,2)</f>
        <v>0</v>
      </c>
      <c r="AB14" s="24">
        <f>ROUND('Optativa 3 Datos'!$E$4*D14*E14+'Optativa 3 Datos'!$E$5*F14*G14+'Optativa 3 Datos'!$E$6*H14*I14+'Optativa 3 Datos'!$E$7*J14*K14+'Optativa 3 Datos'!$E$8*L14*M14+'Optativa 3 Datos'!$E$9*N14*O14+'Optativa 3 Datos'!$E$10*P14*Q14+'Optativa 3 Datos'!$E$11*R14*S14+'Optativa 3 Datos'!$E$12*T14*U14+'Optativa 3 Datos'!$E$13*V14*W14,2)</f>
        <v>0</v>
      </c>
      <c r="AC14" s="24">
        <f>ROUND('Optativa 3 Datos'!$E$4*D14+'Optativa 3 Datos'!$E$5*F14+'Optativa 3 Datos'!$E$6*H14+'Optativa 3 Datos'!$E$7*J14+'Optativa 3 Datos'!$E$8*L14+'Optativa 3 Datos'!$E$9*N14+'Optativa 3 Datos'!$E$10*P14+'Optativa 3 Datos'!$E$11*R14+'Optativa 3 Datos'!$E$12*T14+'Optativa 3 Datos'!$E$13*V14,2)</f>
        <v>0</v>
      </c>
      <c r="AD14" s="24">
        <f>ROUND('Optativa 3 Datos'!$F$4*D14*E14+'Optativa 3 Datos'!$F$5*F14*G14+'Optativa 3 Datos'!$F$6*H14*I14+'Optativa 3 Datos'!$F$7*J14*K14+'Optativa 3 Datos'!$F$8*L14*M14+'Optativa 3 Datos'!$F$9*N14*O14+'Optativa 3 Datos'!$F$10*P14*Q14+'Optativa 3 Datos'!$F$11*R14*S14+'Optativa 3 Datos'!$F$12*T14*U14+'Optativa 3 Datos'!$F$13*V14*W14,2)</f>
        <v>0</v>
      </c>
      <c r="AE14" s="24">
        <f>ROUND('Optativa 3 Datos'!$F$4*D14+'Optativa 3 Datos'!$F$5*F14+'Optativa 3 Datos'!$F$6*H14+'Optativa 3 Datos'!$F$7*J14+'Optativa 3 Datos'!$F$8*L14+'Optativa 3 Datos'!$F$9*N14+'Optativa 3 Datos'!$F$10*P14+'Optativa 3 Datos'!$F$11*R14+'Optativa 3 Datos'!$F$12*T14+'Optativa 3 Datos'!$F$13*V14,2)</f>
        <v>0</v>
      </c>
      <c r="AF14" s="24">
        <f>ROUND('Optativa 3 Datos'!$G$4*D14*E14+'Optativa 3 Datos'!$G$5*F14*G14+'Optativa 3 Datos'!$G$6*H14*I14+'Optativa 3 Datos'!$G$7*J14*K14+'Optativa 3 Datos'!$G$8*L14*M14+'Optativa 3 Datos'!$G$9*N14*O14+'Optativa 3 Datos'!$G$10*P14*Q14+'Optativa 3 Datos'!$G$11*R14*S14+'Optativa 3 Datos'!$G$12*T14*U14+'Optativa 3 Datos'!$G$13*V14*W14,2)</f>
        <v>0</v>
      </c>
      <c r="AG14" s="24">
        <f>ROUND('Optativa 3 Datos'!$G$4*D14+'Optativa 3 Datos'!$G$5*F14+'Optativa 3 Datos'!$G$6*H14+'Optativa 3 Datos'!$G$7*J14+'Optativa 3 Datos'!$G$8*L14+'Optativa 3 Datos'!$G$9*N14+'Optativa 3 Datos'!$G$10*P14+'Optativa 3 Datos'!$G$11*R14+'Optativa 3 Datos'!$G$12*T14+'Optativa 3 Datos'!$G$13*V14,2)</f>
        <v>0</v>
      </c>
      <c r="AH14" s="24">
        <f>ROUND('Optativa 3 Datos'!$H$4*D14*E14+'Optativa 3 Datos'!$H$5*F14*G14+'Optativa 3 Datos'!$H$6*H14*I14+'Optativa 3 Datos'!$H$7*J14*K14+'Optativa 3 Datos'!$H$8*L14*M14+'Optativa 3 Datos'!$H$9*N14*O14+'Optativa 3 Datos'!$H$10*P14*Q14+'Optativa 3 Datos'!$H$11*R14*S14+'Optativa 3 Datos'!$H$12*T14*U14+'Optativa 3 Datos'!$H$13*V14*W14,2)</f>
        <v>0</v>
      </c>
      <c r="AI14" s="24">
        <f>ROUND('Optativa 3 Datos'!$H$4*D14+'Optativa 3 Datos'!$H$5*F14+'Optativa 3 Datos'!$H$6*H14+'Optativa 3 Datos'!$H$7*J14+'Optativa 3 Datos'!$H$8*L14+'Optativa 3 Datos'!$H$9*N14+'Optativa 3 Datos'!$H$10*P14+'Optativa 3 Datos'!$H$11*R14+'Optativa 3 Datos'!$H$12*T14+'Optativa 3 Datos'!$H$13*V14,2)</f>
        <v>0</v>
      </c>
      <c r="AJ14" s="24">
        <f>ROUND('Optativa 3 Datos'!$I$4*D14*E14+'Optativa 3 Datos'!$I$5*F14*G14+'Optativa 3 Datos'!$I$6*H14*I14+'Optativa 3 Datos'!$I$7*J14*K14+'Optativa 3 Datos'!$I$8*L14*M14+'Optativa 3 Datos'!$I$9*N14*O14+'Optativa 3 Datos'!$I$10*P14*Q14+'Optativa 3 Datos'!$I$11*R14*S14+'Optativa 3 Datos'!$I$12*T14*U14+'Optativa 3 Datos'!$I$13*V14*W14,2)</f>
        <v>0</v>
      </c>
      <c r="AK14" s="24">
        <f>ROUND('Optativa 3 Datos'!$I$4*D14+'Optativa 3 Datos'!$I$5*F14+'Optativa 3 Datos'!$I$6*H14+'Optativa 3 Datos'!$I$7*J14+'Optativa 3 Datos'!$I$8*L14+'Optativa 3 Datos'!$I$9*N14+'Optativa 3 Datos'!$I$10*P14+'Optativa 3 Datos'!$I$11*R14+'Optativa 3 Datos'!$I$12*T14+'Optativa 3 Datos'!$I$13*V14,2)</f>
        <v>0</v>
      </c>
      <c r="AL14" s="24">
        <f>ROUND('Optativa 3 Datos'!$J$4*D14*E14+'Optativa 3 Datos'!$J$5*F14*G14+'Optativa 3 Datos'!$J$6*H14*I14+'Optativa 3 Datos'!$J$7*J14*K14+'Optativa 3 Datos'!$J$8*L14*M14+'Optativa 3 Datos'!$J$9*N14*O14+'Optativa 3 Datos'!$J$10*P14*Q14+'Optativa 3 Datos'!$J$11*R14*S14+'Optativa 3 Datos'!$J$12*T14*U14+'Optativa 3 Datos'!$J$13*V14*W14,2)</f>
        <v>0</v>
      </c>
      <c r="AM14" s="24">
        <f>ROUND('Optativa 3 Datos'!$J$4*D14+'Optativa 3 Datos'!$J$5*F14+'Optativa 3 Datos'!$J$6*H14+'Optativa 3 Datos'!$J$7*J14+'Optativa 3 Datos'!$J$8*L14+'Optativa 3 Datos'!$J$9*N14+'Optativa 3 Datos'!$J$10*P14+'Optativa 3 Datos'!$J$11*R14+'Optativa 3 Datos'!$J$12*T14+'Optativa 3 Datos'!$J$13*V14,2)</f>
        <v>0</v>
      </c>
      <c r="AN14" s="24">
        <f>ROUND('Optativa 3 Datos'!$K$4*D14*E14+'Optativa 3 Datos'!$K$5*F14*G14+'Optativa 3 Datos'!$K$6*H14*I14+'Optativa 3 Datos'!$K$7*J14*K14+'Optativa 3 Datos'!$K$8*L14*M14+'Optativa 3 Datos'!$K$9*N14*O14+'Optativa 3 Datos'!$K$10*P14*Q14+'Optativa 3 Datos'!$K$11*R14*S14+'Optativa 3 Datos'!$K$12*T14*U14+'Optativa 3 Datos'!$K$13*V14*W14,2)</f>
        <v>0</v>
      </c>
      <c r="AO14" s="24">
        <f>ROUND('Optativa 3 Datos'!$K$4*D14+'Optativa 3 Datos'!$K$5*F14+'Optativa 3 Datos'!$K$6*H14+'Optativa 3 Datos'!$K$7*J14+'Optativa 3 Datos'!$K$8*L14+'Optativa 3 Datos'!$K$9*N14+'Optativa 3 Datos'!$K$10*P14+'Optativa 3 Datos'!$K$11*R14+'Optativa 3 Datos'!$K$12*T14+'Optativa 3 Datos'!$K$13*V14,2)</f>
        <v>0</v>
      </c>
    </row>
    <row r="15" spans="1:41" x14ac:dyDescent="0.25">
      <c r="A15" s="2">
        <v>12</v>
      </c>
      <c r="B15" s="2" t="str">
        <f>IF(ISBLANK(PRINCIPAL!B15)," ",PRINCIPAL!B15)</f>
        <v xml:space="preserve"> </v>
      </c>
      <c r="C15" s="14">
        <f t="shared" si="1"/>
        <v>0</v>
      </c>
      <c r="D15" s="12">
        <f t="shared" si="2"/>
        <v>0</v>
      </c>
      <c r="E15" s="9"/>
      <c r="F15" s="12">
        <f t="shared" si="0"/>
        <v>0</v>
      </c>
      <c r="G15" s="9"/>
      <c r="H15" s="12">
        <f t="shared" si="0"/>
        <v>0</v>
      </c>
      <c r="I15" s="9"/>
      <c r="J15" s="12">
        <f t="shared" si="0"/>
        <v>0</v>
      </c>
      <c r="K15" s="9"/>
      <c r="L15" s="12">
        <f t="shared" si="0"/>
        <v>0</v>
      </c>
      <c r="M15" s="9"/>
      <c r="N15" s="12">
        <f t="shared" si="3"/>
        <v>0</v>
      </c>
      <c r="O15" s="9"/>
      <c r="P15" s="12">
        <f t="shared" si="4"/>
        <v>0</v>
      </c>
      <c r="Q15" s="9"/>
      <c r="R15" s="12">
        <f t="shared" si="5"/>
        <v>0</v>
      </c>
      <c r="S15" s="9"/>
      <c r="T15" s="12">
        <f t="shared" si="6"/>
        <v>0</v>
      </c>
      <c r="U15" s="9"/>
      <c r="V15" s="12">
        <f t="shared" si="7"/>
        <v>0</v>
      </c>
      <c r="W15" s="9"/>
      <c r="Z15" s="24">
        <f>ROUND('Optativa 3 Datos'!$D$4*D15*E15+'Optativa 3 Datos'!$D$5*F15*G15+'Optativa 3 Datos'!$D$6*H15*I15+'Optativa 3 Datos'!$D$7*J15*K15+'Optativa 3 Datos'!$D$8*L15*M15+'Optativa 3 Datos'!$D$9*N15*O15+'Optativa 3 Datos'!$D$10*P15*Q15+'Optativa 3 Datos'!$D$11*R15*S15+'Optativa 3 Datos'!$D$12*T15*U15+'Optativa 3 Datos'!$D$13*V15*W15,2)</f>
        <v>0</v>
      </c>
      <c r="AA15" s="24">
        <f>ROUND('Optativa 3 Datos'!$D$4*D15+'Optativa 3 Datos'!$D$5*F15+'Optativa 3 Datos'!$D$6*H15+'Optativa 3 Datos'!$D$7*J15+'Optativa 3 Datos'!$D$8*L15+'Optativa 3 Datos'!$D$9*N15+'Optativa 3 Datos'!$D$10*P15+'Optativa 3 Datos'!$D$11*R15+'Optativa 3 Datos'!$D$12*T15+'Optativa 3 Datos'!$D$13*V15,2)</f>
        <v>0</v>
      </c>
      <c r="AB15" s="24">
        <f>ROUND('Optativa 3 Datos'!$E$4*D15*E15+'Optativa 3 Datos'!$E$5*F15*G15+'Optativa 3 Datos'!$E$6*H15*I15+'Optativa 3 Datos'!$E$7*J15*K15+'Optativa 3 Datos'!$E$8*L15*M15+'Optativa 3 Datos'!$E$9*N15*O15+'Optativa 3 Datos'!$E$10*P15*Q15+'Optativa 3 Datos'!$E$11*R15*S15+'Optativa 3 Datos'!$E$12*T15*U15+'Optativa 3 Datos'!$E$13*V15*W15,2)</f>
        <v>0</v>
      </c>
      <c r="AC15" s="24">
        <f>ROUND('Optativa 3 Datos'!$E$4*D15+'Optativa 3 Datos'!$E$5*F15+'Optativa 3 Datos'!$E$6*H15+'Optativa 3 Datos'!$E$7*J15+'Optativa 3 Datos'!$E$8*L15+'Optativa 3 Datos'!$E$9*N15+'Optativa 3 Datos'!$E$10*P15+'Optativa 3 Datos'!$E$11*R15+'Optativa 3 Datos'!$E$12*T15+'Optativa 3 Datos'!$E$13*V15,2)</f>
        <v>0</v>
      </c>
      <c r="AD15" s="24">
        <f>ROUND('Optativa 3 Datos'!$F$4*D15*E15+'Optativa 3 Datos'!$F$5*F15*G15+'Optativa 3 Datos'!$F$6*H15*I15+'Optativa 3 Datos'!$F$7*J15*K15+'Optativa 3 Datos'!$F$8*L15*M15+'Optativa 3 Datos'!$F$9*N15*O15+'Optativa 3 Datos'!$F$10*P15*Q15+'Optativa 3 Datos'!$F$11*R15*S15+'Optativa 3 Datos'!$F$12*T15*U15+'Optativa 3 Datos'!$F$13*V15*W15,2)</f>
        <v>0</v>
      </c>
      <c r="AE15" s="24">
        <f>ROUND('Optativa 3 Datos'!$F$4*D15+'Optativa 3 Datos'!$F$5*F15+'Optativa 3 Datos'!$F$6*H15+'Optativa 3 Datos'!$F$7*J15+'Optativa 3 Datos'!$F$8*L15+'Optativa 3 Datos'!$F$9*N15+'Optativa 3 Datos'!$F$10*P15+'Optativa 3 Datos'!$F$11*R15+'Optativa 3 Datos'!$F$12*T15+'Optativa 3 Datos'!$F$13*V15,2)</f>
        <v>0</v>
      </c>
      <c r="AF15" s="24">
        <f>ROUND('Optativa 3 Datos'!$G$4*D15*E15+'Optativa 3 Datos'!$G$5*F15*G15+'Optativa 3 Datos'!$G$6*H15*I15+'Optativa 3 Datos'!$G$7*J15*K15+'Optativa 3 Datos'!$G$8*L15*M15+'Optativa 3 Datos'!$G$9*N15*O15+'Optativa 3 Datos'!$G$10*P15*Q15+'Optativa 3 Datos'!$G$11*R15*S15+'Optativa 3 Datos'!$G$12*T15*U15+'Optativa 3 Datos'!$G$13*V15*W15,2)</f>
        <v>0</v>
      </c>
      <c r="AG15" s="24">
        <f>ROUND('Optativa 3 Datos'!$G$4*D15+'Optativa 3 Datos'!$G$5*F15+'Optativa 3 Datos'!$G$6*H15+'Optativa 3 Datos'!$G$7*J15+'Optativa 3 Datos'!$G$8*L15+'Optativa 3 Datos'!$G$9*N15+'Optativa 3 Datos'!$G$10*P15+'Optativa 3 Datos'!$G$11*R15+'Optativa 3 Datos'!$G$12*T15+'Optativa 3 Datos'!$G$13*V15,2)</f>
        <v>0</v>
      </c>
      <c r="AH15" s="24">
        <f>ROUND('Optativa 3 Datos'!$H$4*D15*E15+'Optativa 3 Datos'!$H$5*F15*G15+'Optativa 3 Datos'!$H$6*H15*I15+'Optativa 3 Datos'!$H$7*J15*K15+'Optativa 3 Datos'!$H$8*L15*M15+'Optativa 3 Datos'!$H$9*N15*O15+'Optativa 3 Datos'!$H$10*P15*Q15+'Optativa 3 Datos'!$H$11*R15*S15+'Optativa 3 Datos'!$H$12*T15*U15+'Optativa 3 Datos'!$H$13*V15*W15,2)</f>
        <v>0</v>
      </c>
      <c r="AI15" s="24">
        <f>ROUND('Optativa 3 Datos'!$H$4*D15+'Optativa 3 Datos'!$H$5*F15+'Optativa 3 Datos'!$H$6*H15+'Optativa 3 Datos'!$H$7*J15+'Optativa 3 Datos'!$H$8*L15+'Optativa 3 Datos'!$H$9*N15+'Optativa 3 Datos'!$H$10*P15+'Optativa 3 Datos'!$H$11*R15+'Optativa 3 Datos'!$H$12*T15+'Optativa 3 Datos'!$H$13*V15,2)</f>
        <v>0</v>
      </c>
      <c r="AJ15" s="24">
        <f>ROUND('Optativa 3 Datos'!$I$4*D15*E15+'Optativa 3 Datos'!$I$5*F15*G15+'Optativa 3 Datos'!$I$6*H15*I15+'Optativa 3 Datos'!$I$7*J15*K15+'Optativa 3 Datos'!$I$8*L15*M15+'Optativa 3 Datos'!$I$9*N15*O15+'Optativa 3 Datos'!$I$10*P15*Q15+'Optativa 3 Datos'!$I$11*R15*S15+'Optativa 3 Datos'!$I$12*T15*U15+'Optativa 3 Datos'!$I$13*V15*W15,2)</f>
        <v>0</v>
      </c>
      <c r="AK15" s="24">
        <f>ROUND('Optativa 3 Datos'!$I$4*D15+'Optativa 3 Datos'!$I$5*F15+'Optativa 3 Datos'!$I$6*H15+'Optativa 3 Datos'!$I$7*J15+'Optativa 3 Datos'!$I$8*L15+'Optativa 3 Datos'!$I$9*N15+'Optativa 3 Datos'!$I$10*P15+'Optativa 3 Datos'!$I$11*R15+'Optativa 3 Datos'!$I$12*T15+'Optativa 3 Datos'!$I$13*V15,2)</f>
        <v>0</v>
      </c>
      <c r="AL15" s="24">
        <f>ROUND('Optativa 3 Datos'!$J$4*D15*E15+'Optativa 3 Datos'!$J$5*F15*G15+'Optativa 3 Datos'!$J$6*H15*I15+'Optativa 3 Datos'!$J$7*J15*K15+'Optativa 3 Datos'!$J$8*L15*M15+'Optativa 3 Datos'!$J$9*N15*O15+'Optativa 3 Datos'!$J$10*P15*Q15+'Optativa 3 Datos'!$J$11*R15*S15+'Optativa 3 Datos'!$J$12*T15*U15+'Optativa 3 Datos'!$J$13*V15*W15,2)</f>
        <v>0</v>
      </c>
      <c r="AM15" s="24">
        <f>ROUND('Optativa 3 Datos'!$J$4*D15+'Optativa 3 Datos'!$J$5*F15+'Optativa 3 Datos'!$J$6*H15+'Optativa 3 Datos'!$J$7*J15+'Optativa 3 Datos'!$J$8*L15+'Optativa 3 Datos'!$J$9*N15+'Optativa 3 Datos'!$J$10*P15+'Optativa 3 Datos'!$J$11*R15+'Optativa 3 Datos'!$J$12*T15+'Optativa 3 Datos'!$J$13*V15,2)</f>
        <v>0</v>
      </c>
      <c r="AN15" s="24">
        <f>ROUND('Optativa 3 Datos'!$K$4*D15*E15+'Optativa 3 Datos'!$K$5*F15*G15+'Optativa 3 Datos'!$K$6*H15*I15+'Optativa 3 Datos'!$K$7*J15*K15+'Optativa 3 Datos'!$K$8*L15*M15+'Optativa 3 Datos'!$K$9*N15*O15+'Optativa 3 Datos'!$K$10*P15*Q15+'Optativa 3 Datos'!$K$11*R15*S15+'Optativa 3 Datos'!$K$12*T15*U15+'Optativa 3 Datos'!$K$13*V15*W15,2)</f>
        <v>0</v>
      </c>
      <c r="AO15" s="24">
        <f>ROUND('Optativa 3 Datos'!$K$4*D15+'Optativa 3 Datos'!$K$5*F15+'Optativa 3 Datos'!$K$6*H15+'Optativa 3 Datos'!$K$7*J15+'Optativa 3 Datos'!$K$8*L15+'Optativa 3 Datos'!$K$9*N15+'Optativa 3 Datos'!$K$10*P15+'Optativa 3 Datos'!$K$11*R15+'Optativa 3 Datos'!$K$12*T15+'Optativa 3 Datos'!$K$13*V15,2)</f>
        <v>0</v>
      </c>
    </row>
    <row r="16" spans="1:41" x14ac:dyDescent="0.25">
      <c r="A16" s="2">
        <v>13</v>
      </c>
      <c r="B16" s="1" t="str">
        <f>IF(ISBLANK(PRINCIPAL!B16)," ",PRINCIPAL!B16)</f>
        <v xml:space="preserve"> </v>
      </c>
      <c r="C16" s="14">
        <f t="shared" si="1"/>
        <v>0</v>
      </c>
      <c r="D16" s="12">
        <f t="shared" si="2"/>
        <v>0</v>
      </c>
      <c r="E16" s="10"/>
      <c r="F16" s="12">
        <f t="shared" si="0"/>
        <v>0</v>
      </c>
      <c r="G16" s="10"/>
      <c r="H16" s="12">
        <f t="shared" si="0"/>
        <v>0</v>
      </c>
      <c r="I16" s="10"/>
      <c r="J16" s="12">
        <f t="shared" si="0"/>
        <v>0</v>
      </c>
      <c r="K16" s="10"/>
      <c r="L16" s="12">
        <f t="shared" si="0"/>
        <v>0</v>
      </c>
      <c r="M16" s="10"/>
      <c r="N16" s="12">
        <f t="shared" si="3"/>
        <v>0</v>
      </c>
      <c r="O16" s="10"/>
      <c r="P16" s="12">
        <f t="shared" si="4"/>
        <v>0</v>
      </c>
      <c r="Q16" s="10"/>
      <c r="R16" s="12">
        <f t="shared" si="5"/>
        <v>0</v>
      </c>
      <c r="S16" s="10"/>
      <c r="T16" s="12">
        <f t="shared" si="6"/>
        <v>0</v>
      </c>
      <c r="U16" s="10"/>
      <c r="V16" s="12">
        <f t="shared" si="7"/>
        <v>0</v>
      </c>
      <c r="W16" s="10"/>
      <c r="Z16" s="24">
        <f>ROUND('Optativa 3 Datos'!$D$4*D16*E16+'Optativa 3 Datos'!$D$5*F16*G16+'Optativa 3 Datos'!$D$6*H16*I16+'Optativa 3 Datos'!$D$7*J16*K16+'Optativa 3 Datos'!$D$8*L16*M16+'Optativa 3 Datos'!$D$9*N16*O16+'Optativa 3 Datos'!$D$10*P16*Q16+'Optativa 3 Datos'!$D$11*R16*S16+'Optativa 3 Datos'!$D$12*T16*U16+'Optativa 3 Datos'!$D$13*V16*W16,2)</f>
        <v>0</v>
      </c>
      <c r="AA16" s="24">
        <f>ROUND('Optativa 3 Datos'!$D$4*D16+'Optativa 3 Datos'!$D$5*F16+'Optativa 3 Datos'!$D$6*H16+'Optativa 3 Datos'!$D$7*J16+'Optativa 3 Datos'!$D$8*L16+'Optativa 3 Datos'!$D$9*N16+'Optativa 3 Datos'!$D$10*P16+'Optativa 3 Datos'!$D$11*R16+'Optativa 3 Datos'!$D$12*T16+'Optativa 3 Datos'!$D$13*V16,2)</f>
        <v>0</v>
      </c>
      <c r="AB16" s="24">
        <f>ROUND('Optativa 3 Datos'!$E$4*D16*E16+'Optativa 3 Datos'!$E$5*F16*G16+'Optativa 3 Datos'!$E$6*H16*I16+'Optativa 3 Datos'!$E$7*J16*K16+'Optativa 3 Datos'!$E$8*L16*M16+'Optativa 3 Datos'!$E$9*N16*O16+'Optativa 3 Datos'!$E$10*P16*Q16+'Optativa 3 Datos'!$E$11*R16*S16+'Optativa 3 Datos'!$E$12*T16*U16+'Optativa 3 Datos'!$E$13*V16*W16,2)</f>
        <v>0</v>
      </c>
      <c r="AC16" s="24">
        <f>ROUND('Optativa 3 Datos'!$E$4*D16+'Optativa 3 Datos'!$E$5*F16+'Optativa 3 Datos'!$E$6*H16+'Optativa 3 Datos'!$E$7*J16+'Optativa 3 Datos'!$E$8*L16+'Optativa 3 Datos'!$E$9*N16+'Optativa 3 Datos'!$E$10*P16+'Optativa 3 Datos'!$E$11*R16+'Optativa 3 Datos'!$E$12*T16+'Optativa 3 Datos'!$E$13*V16,2)</f>
        <v>0</v>
      </c>
      <c r="AD16" s="24">
        <f>ROUND('Optativa 3 Datos'!$F$4*D16*E16+'Optativa 3 Datos'!$F$5*F16*G16+'Optativa 3 Datos'!$F$6*H16*I16+'Optativa 3 Datos'!$F$7*J16*K16+'Optativa 3 Datos'!$F$8*L16*M16+'Optativa 3 Datos'!$F$9*N16*O16+'Optativa 3 Datos'!$F$10*P16*Q16+'Optativa 3 Datos'!$F$11*R16*S16+'Optativa 3 Datos'!$F$12*T16*U16+'Optativa 3 Datos'!$F$13*V16*W16,2)</f>
        <v>0</v>
      </c>
      <c r="AE16" s="24">
        <f>ROUND('Optativa 3 Datos'!$F$4*D16+'Optativa 3 Datos'!$F$5*F16+'Optativa 3 Datos'!$F$6*H16+'Optativa 3 Datos'!$F$7*J16+'Optativa 3 Datos'!$F$8*L16+'Optativa 3 Datos'!$F$9*N16+'Optativa 3 Datos'!$F$10*P16+'Optativa 3 Datos'!$F$11*R16+'Optativa 3 Datos'!$F$12*T16+'Optativa 3 Datos'!$F$13*V16,2)</f>
        <v>0</v>
      </c>
      <c r="AF16" s="24">
        <f>ROUND('Optativa 3 Datos'!$G$4*D16*E16+'Optativa 3 Datos'!$G$5*F16*G16+'Optativa 3 Datos'!$G$6*H16*I16+'Optativa 3 Datos'!$G$7*J16*K16+'Optativa 3 Datos'!$G$8*L16*M16+'Optativa 3 Datos'!$G$9*N16*O16+'Optativa 3 Datos'!$G$10*P16*Q16+'Optativa 3 Datos'!$G$11*R16*S16+'Optativa 3 Datos'!$G$12*T16*U16+'Optativa 3 Datos'!$G$13*V16*W16,2)</f>
        <v>0</v>
      </c>
      <c r="AG16" s="24">
        <f>ROUND('Optativa 3 Datos'!$G$4*D16+'Optativa 3 Datos'!$G$5*F16+'Optativa 3 Datos'!$G$6*H16+'Optativa 3 Datos'!$G$7*J16+'Optativa 3 Datos'!$G$8*L16+'Optativa 3 Datos'!$G$9*N16+'Optativa 3 Datos'!$G$10*P16+'Optativa 3 Datos'!$G$11*R16+'Optativa 3 Datos'!$G$12*T16+'Optativa 3 Datos'!$G$13*V16,2)</f>
        <v>0</v>
      </c>
      <c r="AH16" s="24">
        <f>ROUND('Optativa 3 Datos'!$H$4*D16*E16+'Optativa 3 Datos'!$H$5*F16*G16+'Optativa 3 Datos'!$H$6*H16*I16+'Optativa 3 Datos'!$H$7*J16*K16+'Optativa 3 Datos'!$H$8*L16*M16+'Optativa 3 Datos'!$H$9*N16*O16+'Optativa 3 Datos'!$H$10*P16*Q16+'Optativa 3 Datos'!$H$11*R16*S16+'Optativa 3 Datos'!$H$12*T16*U16+'Optativa 3 Datos'!$H$13*V16*W16,2)</f>
        <v>0</v>
      </c>
      <c r="AI16" s="24">
        <f>ROUND('Optativa 3 Datos'!$H$4*D16+'Optativa 3 Datos'!$H$5*F16+'Optativa 3 Datos'!$H$6*H16+'Optativa 3 Datos'!$H$7*J16+'Optativa 3 Datos'!$H$8*L16+'Optativa 3 Datos'!$H$9*N16+'Optativa 3 Datos'!$H$10*P16+'Optativa 3 Datos'!$H$11*R16+'Optativa 3 Datos'!$H$12*T16+'Optativa 3 Datos'!$H$13*V16,2)</f>
        <v>0</v>
      </c>
      <c r="AJ16" s="24">
        <f>ROUND('Optativa 3 Datos'!$I$4*D16*E16+'Optativa 3 Datos'!$I$5*F16*G16+'Optativa 3 Datos'!$I$6*H16*I16+'Optativa 3 Datos'!$I$7*J16*K16+'Optativa 3 Datos'!$I$8*L16*M16+'Optativa 3 Datos'!$I$9*N16*O16+'Optativa 3 Datos'!$I$10*P16*Q16+'Optativa 3 Datos'!$I$11*R16*S16+'Optativa 3 Datos'!$I$12*T16*U16+'Optativa 3 Datos'!$I$13*V16*W16,2)</f>
        <v>0</v>
      </c>
      <c r="AK16" s="24">
        <f>ROUND('Optativa 3 Datos'!$I$4*D16+'Optativa 3 Datos'!$I$5*F16+'Optativa 3 Datos'!$I$6*H16+'Optativa 3 Datos'!$I$7*J16+'Optativa 3 Datos'!$I$8*L16+'Optativa 3 Datos'!$I$9*N16+'Optativa 3 Datos'!$I$10*P16+'Optativa 3 Datos'!$I$11*R16+'Optativa 3 Datos'!$I$12*T16+'Optativa 3 Datos'!$I$13*V16,2)</f>
        <v>0</v>
      </c>
      <c r="AL16" s="24">
        <f>ROUND('Optativa 3 Datos'!$J$4*D16*E16+'Optativa 3 Datos'!$J$5*F16*G16+'Optativa 3 Datos'!$J$6*H16*I16+'Optativa 3 Datos'!$J$7*J16*K16+'Optativa 3 Datos'!$J$8*L16*M16+'Optativa 3 Datos'!$J$9*N16*O16+'Optativa 3 Datos'!$J$10*P16*Q16+'Optativa 3 Datos'!$J$11*R16*S16+'Optativa 3 Datos'!$J$12*T16*U16+'Optativa 3 Datos'!$J$13*V16*W16,2)</f>
        <v>0</v>
      </c>
      <c r="AM16" s="24">
        <f>ROUND('Optativa 3 Datos'!$J$4*D16+'Optativa 3 Datos'!$J$5*F16+'Optativa 3 Datos'!$J$6*H16+'Optativa 3 Datos'!$J$7*J16+'Optativa 3 Datos'!$J$8*L16+'Optativa 3 Datos'!$J$9*N16+'Optativa 3 Datos'!$J$10*P16+'Optativa 3 Datos'!$J$11*R16+'Optativa 3 Datos'!$J$12*T16+'Optativa 3 Datos'!$J$13*V16,2)</f>
        <v>0</v>
      </c>
      <c r="AN16" s="24">
        <f>ROUND('Optativa 3 Datos'!$K$4*D16*E16+'Optativa 3 Datos'!$K$5*F16*G16+'Optativa 3 Datos'!$K$6*H16*I16+'Optativa 3 Datos'!$K$7*J16*K16+'Optativa 3 Datos'!$K$8*L16*M16+'Optativa 3 Datos'!$K$9*N16*O16+'Optativa 3 Datos'!$K$10*P16*Q16+'Optativa 3 Datos'!$K$11*R16*S16+'Optativa 3 Datos'!$K$12*T16*U16+'Optativa 3 Datos'!$K$13*V16*W16,2)</f>
        <v>0</v>
      </c>
      <c r="AO16" s="24">
        <f>ROUND('Optativa 3 Datos'!$K$4*D16+'Optativa 3 Datos'!$K$5*F16+'Optativa 3 Datos'!$K$6*H16+'Optativa 3 Datos'!$K$7*J16+'Optativa 3 Datos'!$K$8*L16+'Optativa 3 Datos'!$K$9*N16+'Optativa 3 Datos'!$K$10*P16+'Optativa 3 Datos'!$K$11*R16+'Optativa 3 Datos'!$K$12*T16+'Optativa 3 Datos'!$K$13*V16,2)</f>
        <v>0</v>
      </c>
    </row>
    <row r="17" spans="1:41" x14ac:dyDescent="0.25">
      <c r="A17" s="2">
        <v>14</v>
      </c>
      <c r="B17" s="2" t="str">
        <f>IF(ISBLANK(PRINCIPAL!B17)," ",PRINCIPAL!B17)</f>
        <v xml:space="preserve"> </v>
      </c>
      <c r="C17" s="14">
        <f t="shared" si="1"/>
        <v>0</v>
      </c>
      <c r="D17" s="12">
        <f t="shared" si="2"/>
        <v>0</v>
      </c>
      <c r="E17" s="9"/>
      <c r="F17" s="12">
        <f t="shared" si="0"/>
        <v>0</v>
      </c>
      <c r="G17" s="9"/>
      <c r="H17" s="12">
        <f t="shared" si="0"/>
        <v>0</v>
      </c>
      <c r="I17" s="9"/>
      <c r="J17" s="12">
        <f t="shared" si="0"/>
        <v>0</v>
      </c>
      <c r="K17" s="9"/>
      <c r="L17" s="12">
        <f t="shared" si="0"/>
        <v>0</v>
      </c>
      <c r="M17" s="9"/>
      <c r="N17" s="12">
        <f t="shared" si="3"/>
        <v>0</v>
      </c>
      <c r="O17" s="9"/>
      <c r="P17" s="12">
        <f t="shared" si="4"/>
        <v>0</v>
      </c>
      <c r="Q17" s="9"/>
      <c r="R17" s="12">
        <f t="shared" si="5"/>
        <v>0</v>
      </c>
      <c r="S17" s="9"/>
      <c r="T17" s="12">
        <f t="shared" si="6"/>
        <v>0</v>
      </c>
      <c r="U17" s="9"/>
      <c r="V17" s="12">
        <f t="shared" si="7"/>
        <v>0</v>
      </c>
      <c r="W17" s="9"/>
      <c r="Z17" s="24">
        <f>ROUND('Optativa 3 Datos'!$D$4*D17*E17+'Optativa 3 Datos'!$D$5*F17*G17+'Optativa 3 Datos'!$D$6*H17*I17+'Optativa 3 Datos'!$D$7*J17*K17+'Optativa 3 Datos'!$D$8*L17*M17+'Optativa 3 Datos'!$D$9*N17*O17+'Optativa 3 Datos'!$D$10*P17*Q17+'Optativa 3 Datos'!$D$11*R17*S17+'Optativa 3 Datos'!$D$12*T17*U17+'Optativa 3 Datos'!$D$13*V17*W17,2)</f>
        <v>0</v>
      </c>
      <c r="AA17" s="24">
        <f>ROUND('Optativa 3 Datos'!$D$4*D17+'Optativa 3 Datos'!$D$5*F17+'Optativa 3 Datos'!$D$6*H17+'Optativa 3 Datos'!$D$7*J17+'Optativa 3 Datos'!$D$8*L17+'Optativa 3 Datos'!$D$9*N17+'Optativa 3 Datos'!$D$10*P17+'Optativa 3 Datos'!$D$11*R17+'Optativa 3 Datos'!$D$12*T17+'Optativa 3 Datos'!$D$13*V17,2)</f>
        <v>0</v>
      </c>
      <c r="AB17" s="24">
        <f>ROUND('Optativa 3 Datos'!$E$4*D17*E17+'Optativa 3 Datos'!$E$5*F17*G17+'Optativa 3 Datos'!$E$6*H17*I17+'Optativa 3 Datos'!$E$7*J17*K17+'Optativa 3 Datos'!$E$8*L17*M17+'Optativa 3 Datos'!$E$9*N17*O17+'Optativa 3 Datos'!$E$10*P17*Q17+'Optativa 3 Datos'!$E$11*R17*S17+'Optativa 3 Datos'!$E$12*T17*U17+'Optativa 3 Datos'!$E$13*V17*W17,2)</f>
        <v>0</v>
      </c>
      <c r="AC17" s="24">
        <f>ROUND('Optativa 3 Datos'!$E$4*D17+'Optativa 3 Datos'!$E$5*F17+'Optativa 3 Datos'!$E$6*H17+'Optativa 3 Datos'!$E$7*J17+'Optativa 3 Datos'!$E$8*L17+'Optativa 3 Datos'!$E$9*N17+'Optativa 3 Datos'!$E$10*P17+'Optativa 3 Datos'!$E$11*R17+'Optativa 3 Datos'!$E$12*T17+'Optativa 3 Datos'!$E$13*V17,2)</f>
        <v>0</v>
      </c>
      <c r="AD17" s="24">
        <f>ROUND('Optativa 3 Datos'!$F$4*D17*E17+'Optativa 3 Datos'!$F$5*F17*G17+'Optativa 3 Datos'!$F$6*H17*I17+'Optativa 3 Datos'!$F$7*J17*K17+'Optativa 3 Datos'!$F$8*L17*M17+'Optativa 3 Datos'!$F$9*N17*O17+'Optativa 3 Datos'!$F$10*P17*Q17+'Optativa 3 Datos'!$F$11*R17*S17+'Optativa 3 Datos'!$F$12*T17*U17+'Optativa 3 Datos'!$F$13*V17*W17,2)</f>
        <v>0</v>
      </c>
      <c r="AE17" s="24">
        <f>ROUND('Optativa 3 Datos'!$F$4*D17+'Optativa 3 Datos'!$F$5*F17+'Optativa 3 Datos'!$F$6*H17+'Optativa 3 Datos'!$F$7*J17+'Optativa 3 Datos'!$F$8*L17+'Optativa 3 Datos'!$F$9*N17+'Optativa 3 Datos'!$F$10*P17+'Optativa 3 Datos'!$F$11*R17+'Optativa 3 Datos'!$F$12*T17+'Optativa 3 Datos'!$F$13*V17,2)</f>
        <v>0</v>
      </c>
      <c r="AF17" s="24">
        <f>ROUND('Optativa 3 Datos'!$G$4*D17*E17+'Optativa 3 Datos'!$G$5*F17*G17+'Optativa 3 Datos'!$G$6*H17*I17+'Optativa 3 Datos'!$G$7*J17*K17+'Optativa 3 Datos'!$G$8*L17*M17+'Optativa 3 Datos'!$G$9*N17*O17+'Optativa 3 Datos'!$G$10*P17*Q17+'Optativa 3 Datos'!$G$11*R17*S17+'Optativa 3 Datos'!$G$12*T17*U17+'Optativa 3 Datos'!$G$13*V17*W17,2)</f>
        <v>0</v>
      </c>
      <c r="AG17" s="24">
        <f>ROUND('Optativa 3 Datos'!$G$4*D17+'Optativa 3 Datos'!$G$5*F17+'Optativa 3 Datos'!$G$6*H17+'Optativa 3 Datos'!$G$7*J17+'Optativa 3 Datos'!$G$8*L17+'Optativa 3 Datos'!$G$9*N17+'Optativa 3 Datos'!$G$10*P17+'Optativa 3 Datos'!$G$11*R17+'Optativa 3 Datos'!$G$12*T17+'Optativa 3 Datos'!$G$13*V17,2)</f>
        <v>0</v>
      </c>
      <c r="AH17" s="24">
        <f>ROUND('Optativa 3 Datos'!$H$4*D17*E17+'Optativa 3 Datos'!$H$5*F17*G17+'Optativa 3 Datos'!$H$6*H17*I17+'Optativa 3 Datos'!$H$7*J17*K17+'Optativa 3 Datos'!$H$8*L17*M17+'Optativa 3 Datos'!$H$9*N17*O17+'Optativa 3 Datos'!$H$10*P17*Q17+'Optativa 3 Datos'!$H$11*R17*S17+'Optativa 3 Datos'!$H$12*T17*U17+'Optativa 3 Datos'!$H$13*V17*W17,2)</f>
        <v>0</v>
      </c>
      <c r="AI17" s="24">
        <f>ROUND('Optativa 3 Datos'!$H$4*D17+'Optativa 3 Datos'!$H$5*F17+'Optativa 3 Datos'!$H$6*H17+'Optativa 3 Datos'!$H$7*J17+'Optativa 3 Datos'!$H$8*L17+'Optativa 3 Datos'!$H$9*N17+'Optativa 3 Datos'!$H$10*P17+'Optativa 3 Datos'!$H$11*R17+'Optativa 3 Datos'!$H$12*T17+'Optativa 3 Datos'!$H$13*V17,2)</f>
        <v>0</v>
      </c>
      <c r="AJ17" s="24">
        <f>ROUND('Optativa 3 Datos'!$I$4*D17*E17+'Optativa 3 Datos'!$I$5*F17*G17+'Optativa 3 Datos'!$I$6*H17*I17+'Optativa 3 Datos'!$I$7*J17*K17+'Optativa 3 Datos'!$I$8*L17*M17+'Optativa 3 Datos'!$I$9*N17*O17+'Optativa 3 Datos'!$I$10*P17*Q17+'Optativa 3 Datos'!$I$11*R17*S17+'Optativa 3 Datos'!$I$12*T17*U17+'Optativa 3 Datos'!$I$13*V17*W17,2)</f>
        <v>0</v>
      </c>
      <c r="AK17" s="24">
        <f>ROUND('Optativa 3 Datos'!$I$4*D17+'Optativa 3 Datos'!$I$5*F17+'Optativa 3 Datos'!$I$6*H17+'Optativa 3 Datos'!$I$7*J17+'Optativa 3 Datos'!$I$8*L17+'Optativa 3 Datos'!$I$9*N17+'Optativa 3 Datos'!$I$10*P17+'Optativa 3 Datos'!$I$11*R17+'Optativa 3 Datos'!$I$12*T17+'Optativa 3 Datos'!$I$13*V17,2)</f>
        <v>0</v>
      </c>
      <c r="AL17" s="24">
        <f>ROUND('Optativa 3 Datos'!$J$4*D17*E17+'Optativa 3 Datos'!$J$5*F17*G17+'Optativa 3 Datos'!$J$6*H17*I17+'Optativa 3 Datos'!$J$7*J17*K17+'Optativa 3 Datos'!$J$8*L17*M17+'Optativa 3 Datos'!$J$9*N17*O17+'Optativa 3 Datos'!$J$10*P17*Q17+'Optativa 3 Datos'!$J$11*R17*S17+'Optativa 3 Datos'!$J$12*T17*U17+'Optativa 3 Datos'!$J$13*V17*W17,2)</f>
        <v>0</v>
      </c>
      <c r="AM17" s="24">
        <f>ROUND('Optativa 3 Datos'!$J$4*D17+'Optativa 3 Datos'!$J$5*F17+'Optativa 3 Datos'!$J$6*H17+'Optativa 3 Datos'!$J$7*J17+'Optativa 3 Datos'!$J$8*L17+'Optativa 3 Datos'!$J$9*N17+'Optativa 3 Datos'!$J$10*P17+'Optativa 3 Datos'!$J$11*R17+'Optativa 3 Datos'!$J$12*T17+'Optativa 3 Datos'!$J$13*V17,2)</f>
        <v>0</v>
      </c>
      <c r="AN17" s="24">
        <f>ROUND('Optativa 3 Datos'!$K$4*D17*E17+'Optativa 3 Datos'!$K$5*F17*G17+'Optativa 3 Datos'!$K$6*H17*I17+'Optativa 3 Datos'!$K$7*J17*K17+'Optativa 3 Datos'!$K$8*L17*M17+'Optativa 3 Datos'!$K$9*N17*O17+'Optativa 3 Datos'!$K$10*P17*Q17+'Optativa 3 Datos'!$K$11*R17*S17+'Optativa 3 Datos'!$K$12*T17*U17+'Optativa 3 Datos'!$K$13*V17*W17,2)</f>
        <v>0</v>
      </c>
      <c r="AO17" s="24">
        <f>ROUND('Optativa 3 Datos'!$K$4*D17+'Optativa 3 Datos'!$K$5*F17+'Optativa 3 Datos'!$K$6*H17+'Optativa 3 Datos'!$K$7*J17+'Optativa 3 Datos'!$K$8*L17+'Optativa 3 Datos'!$K$9*N17+'Optativa 3 Datos'!$K$10*P17+'Optativa 3 Datos'!$K$11*R17+'Optativa 3 Datos'!$K$12*T17+'Optativa 3 Datos'!$K$13*V17,2)</f>
        <v>0</v>
      </c>
    </row>
    <row r="18" spans="1:41" x14ac:dyDescent="0.25">
      <c r="A18" s="2">
        <v>15</v>
      </c>
      <c r="B18" s="1" t="str">
        <f>IF(ISBLANK(PRINCIPAL!B18)," ",PRINCIPAL!B18)</f>
        <v xml:space="preserve"> </v>
      </c>
      <c r="C18" s="14">
        <f t="shared" si="1"/>
        <v>0</v>
      </c>
      <c r="D18" s="12">
        <f t="shared" si="2"/>
        <v>0</v>
      </c>
      <c r="E18" s="10"/>
      <c r="F18" s="12">
        <f t="shared" si="0"/>
        <v>0</v>
      </c>
      <c r="G18" s="10"/>
      <c r="H18" s="12">
        <f t="shared" si="0"/>
        <v>0</v>
      </c>
      <c r="I18" s="10"/>
      <c r="J18" s="12">
        <f t="shared" si="0"/>
        <v>0</v>
      </c>
      <c r="K18" s="10"/>
      <c r="L18" s="12">
        <f t="shared" si="0"/>
        <v>0</v>
      </c>
      <c r="M18" s="10"/>
      <c r="N18" s="12">
        <f t="shared" si="3"/>
        <v>0</v>
      </c>
      <c r="O18" s="10"/>
      <c r="P18" s="12">
        <f t="shared" si="4"/>
        <v>0</v>
      </c>
      <c r="Q18" s="10"/>
      <c r="R18" s="12">
        <f t="shared" si="5"/>
        <v>0</v>
      </c>
      <c r="S18" s="10"/>
      <c r="T18" s="12">
        <f t="shared" si="6"/>
        <v>0</v>
      </c>
      <c r="U18" s="10"/>
      <c r="V18" s="12">
        <f t="shared" si="7"/>
        <v>0</v>
      </c>
      <c r="W18" s="10"/>
      <c r="Z18" s="24">
        <f>ROUND('Optativa 3 Datos'!$D$4*D18*E18+'Optativa 3 Datos'!$D$5*F18*G18+'Optativa 3 Datos'!$D$6*H18*I18+'Optativa 3 Datos'!$D$7*J18*K18+'Optativa 3 Datos'!$D$8*L18*M18+'Optativa 3 Datos'!$D$9*N18*O18+'Optativa 3 Datos'!$D$10*P18*Q18+'Optativa 3 Datos'!$D$11*R18*S18+'Optativa 3 Datos'!$D$12*T18*U18+'Optativa 3 Datos'!$D$13*V18*W18,2)</f>
        <v>0</v>
      </c>
      <c r="AA18" s="24">
        <f>ROUND('Optativa 3 Datos'!$D$4*D18+'Optativa 3 Datos'!$D$5*F18+'Optativa 3 Datos'!$D$6*H18+'Optativa 3 Datos'!$D$7*J18+'Optativa 3 Datos'!$D$8*L18+'Optativa 3 Datos'!$D$9*N18+'Optativa 3 Datos'!$D$10*P18+'Optativa 3 Datos'!$D$11*R18+'Optativa 3 Datos'!$D$12*T18+'Optativa 3 Datos'!$D$13*V18,2)</f>
        <v>0</v>
      </c>
      <c r="AB18" s="24">
        <f>ROUND('Optativa 3 Datos'!$E$4*D18*E18+'Optativa 3 Datos'!$E$5*F18*G18+'Optativa 3 Datos'!$E$6*H18*I18+'Optativa 3 Datos'!$E$7*J18*K18+'Optativa 3 Datos'!$E$8*L18*M18+'Optativa 3 Datos'!$E$9*N18*O18+'Optativa 3 Datos'!$E$10*P18*Q18+'Optativa 3 Datos'!$E$11*R18*S18+'Optativa 3 Datos'!$E$12*T18*U18+'Optativa 3 Datos'!$E$13*V18*W18,2)</f>
        <v>0</v>
      </c>
      <c r="AC18" s="24">
        <f>ROUND('Optativa 3 Datos'!$E$4*D18+'Optativa 3 Datos'!$E$5*F18+'Optativa 3 Datos'!$E$6*H18+'Optativa 3 Datos'!$E$7*J18+'Optativa 3 Datos'!$E$8*L18+'Optativa 3 Datos'!$E$9*N18+'Optativa 3 Datos'!$E$10*P18+'Optativa 3 Datos'!$E$11*R18+'Optativa 3 Datos'!$E$12*T18+'Optativa 3 Datos'!$E$13*V18,2)</f>
        <v>0</v>
      </c>
      <c r="AD18" s="24">
        <f>ROUND('Optativa 3 Datos'!$F$4*D18*E18+'Optativa 3 Datos'!$F$5*F18*G18+'Optativa 3 Datos'!$F$6*H18*I18+'Optativa 3 Datos'!$F$7*J18*K18+'Optativa 3 Datos'!$F$8*L18*M18+'Optativa 3 Datos'!$F$9*N18*O18+'Optativa 3 Datos'!$F$10*P18*Q18+'Optativa 3 Datos'!$F$11*R18*S18+'Optativa 3 Datos'!$F$12*T18*U18+'Optativa 3 Datos'!$F$13*V18*W18,2)</f>
        <v>0</v>
      </c>
      <c r="AE18" s="24">
        <f>ROUND('Optativa 3 Datos'!$F$4*D18+'Optativa 3 Datos'!$F$5*F18+'Optativa 3 Datos'!$F$6*H18+'Optativa 3 Datos'!$F$7*J18+'Optativa 3 Datos'!$F$8*L18+'Optativa 3 Datos'!$F$9*N18+'Optativa 3 Datos'!$F$10*P18+'Optativa 3 Datos'!$F$11*R18+'Optativa 3 Datos'!$F$12*T18+'Optativa 3 Datos'!$F$13*V18,2)</f>
        <v>0</v>
      </c>
      <c r="AF18" s="24">
        <f>ROUND('Optativa 3 Datos'!$G$4*D18*E18+'Optativa 3 Datos'!$G$5*F18*G18+'Optativa 3 Datos'!$G$6*H18*I18+'Optativa 3 Datos'!$G$7*J18*K18+'Optativa 3 Datos'!$G$8*L18*M18+'Optativa 3 Datos'!$G$9*N18*O18+'Optativa 3 Datos'!$G$10*P18*Q18+'Optativa 3 Datos'!$G$11*R18*S18+'Optativa 3 Datos'!$G$12*T18*U18+'Optativa 3 Datos'!$G$13*V18*W18,2)</f>
        <v>0</v>
      </c>
      <c r="AG18" s="24">
        <f>ROUND('Optativa 3 Datos'!$G$4*D18+'Optativa 3 Datos'!$G$5*F18+'Optativa 3 Datos'!$G$6*H18+'Optativa 3 Datos'!$G$7*J18+'Optativa 3 Datos'!$G$8*L18+'Optativa 3 Datos'!$G$9*N18+'Optativa 3 Datos'!$G$10*P18+'Optativa 3 Datos'!$G$11*R18+'Optativa 3 Datos'!$G$12*T18+'Optativa 3 Datos'!$G$13*V18,2)</f>
        <v>0</v>
      </c>
      <c r="AH18" s="24">
        <f>ROUND('Optativa 3 Datos'!$H$4*D18*E18+'Optativa 3 Datos'!$H$5*F18*G18+'Optativa 3 Datos'!$H$6*H18*I18+'Optativa 3 Datos'!$H$7*J18*K18+'Optativa 3 Datos'!$H$8*L18*M18+'Optativa 3 Datos'!$H$9*N18*O18+'Optativa 3 Datos'!$H$10*P18*Q18+'Optativa 3 Datos'!$H$11*R18*S18+'Optativa 3 Datos'!$H$12*T18*U18+'Optativa 3 Datos'!$H$13*V18*W18,2)</f>
        <v>0</v>
      </c>
      <c r="AI18" s="24">
        <f>ROUND('Optativa 3 Datos'!$H$4*D18+'Optativa 3 Datos'!$H$5*F18+'Optativa 3 Datos'!$H$6*H18+'Optativa 3 Datos'!$H$7*J18+'Optativa 3 Datos'!$H$8*L18+'Optativa 3 Datos'!$H$9*N18+'Optativa 3 Datos'!$H$10*P18+'Optativa 3 Datos'!$H$11*R18+'Optativa 3 Datos'!$H$12*T18+'Optativa 3 Datos'!$H$13*V18,2)</f>
        <v>0</v>
      </c>
      <c r="AJ18" s="24">
        <f>ROUND('Optativa 3 Datos'!$I$4*D18*E18+'Optativa 3 Datos'!$I$5*F18*G18+'Optativa 3 Datos'!$I$6*H18*I18+'Optativa 3 Datos'!$I$7*J18*K18+'Optativa 3 Datos'!$I$8*L18*M18+'Optativa 3 Datos'!$I$9*N18*O18+'Optativa 3 Datos'!$I$10*P18*Q18+'Optativa 3 Datos'!$I$11*R18*S18+'Optativa 3 Datos'!$I$12*T18*U18+'Optativa 3 Datos'!$I$13*V18*W18,2)</f>
        <v>0</v>
      </c>
      <c r="AK18" s="24">
        <f>ROUND('Optativa 3 Datos'!$I$4*D18+'Optativa 3 Datos'!$I$5*F18+'Optativa 3 Datos'!$I$6*H18+'Optativa 3 Datos'!$I$7*J18+'Optativa 3 Datos'!$I$8*L18+'Optativa 3 Datos'!$I$9*N18+'Optativa 3 Datos'!$I$10*P18+'Optativa 3 Datos'!$I$11*R18+'Optativa 3 Datos'!$I$12*T18+'Optativa 3 Datos'!$I$13*V18,2)</f>
        <v>0</v>
      </c>
      <c r="AL18" s="24">
        <f>ROUND('Optativa 3 Datos'!$J$4*D18*E18+'Optativa 3 Datos'!$J$5*F18*G18+'Optativa 3 Datos'!$J$6*H18*I18+'Optativa 3 Datos'!$J$7*J18*K18+'Optativa 3 Datos'!$J$8*L18*M18+'Optativa 3 Datos'!$J$9*N18*O18+'Optativa 3 Datos'!$J$10*P18*Q18+'Optativa 3 Datos'!$J$11*R18*S18+'Optativa 3 Datos'!$J$12*T18*U18+'Optativa 3 Datos'!$J$13*V18*W18,2)</f>
        <v>0</v>
      </c>
      <c r="AM18" s="24">
        <f>ROUND('Optativa 3 Datos'!$J$4*D18+'Optativa 3 Datos'!$J$5*F18+'Optativa 3 Datos'!$J$6*H18+'Optativa 3 Datos'!$J$7*J18+'Optativa 3 Datos'!$J$8*L18+'Optativa 3 Datos'!$J$9*N18+'Optativa 3 Datos'!$J$10*P18+'Optativa 3 Datos'!$J$11*R18+'Optativa 3 Datos'!$J$12*T18+'Optativa 3 Datos'!$J$13*V18,2)</f>
        <v>0</v>
      </c>
      <c r="AN18" s="24">
        <f>ROUND('Optativa 3 Datos'!$K$4*D18*E18+'Optativa 3 Datos'!$K$5*F18*G18+'Optativa 3 Datos'!$K$6*H18*I18+'Optativa 3 Datos'!$K$7*J18*K18+'Optativa 3 Datos'!$K$8*L18*M18+'Optativa 3 Datos'!$K$9*N18*O18+'Optativa 3 Datos'!$K$10*P18*Q18+'Optativa 3 Datos'!$K$11*R18*S18+'Optativa 3 Datos'!$K$12*T18*U18+'Optativa 3 Datos'!$K$13*V18*W18,2)</f>
        <v>0</v>
      </c>
      <c r="AO18" s="24">
        <f>ROUND('Optativa 3 Datos'!$K$4*D18+'Optativa 3 Datos'!$K$5*F18+'Optativa 3 Datos'!$K$6*H18+'Optativa 3 Datos'!$K$7*J18+'Optativa 3 Datos'!$K$8*L18+'Optativa 3 Datos'!$K$9*N18+'Optativa 3 Datos'!$K$10*P18+'Optativa 3 Datos'!$K$11*R18+'Optativa 3 Datos'!$K$12*T18+'Optativa 3 Datos'!$K$13*V18,2)</f>
        <v>0</v>
      </c>
    </row>
    <row r="19" spans="1:41" x14ac:dyDescent="0.25">
      <c r="A19" s="2">
        <v>16</v>
      </c>
      <c r="B19" s="2" t="str">
        <f>IF(ISBLANK(PRINCIPAL!B19)," ",PRINCIPAL!B19)</f>
        <v xml:space="preserve"> </v>
      </c>
      <c r="C19" s="14">
        <f t="shared" si="1"/>
        <v>0</v>
      </c>
      <c r="D19" s="12">
        <f t="shared" si="2"/>
        <v>0</v>
      </c>
      <c r="E19" s="9"/>
      <c r="F19" s="12">
        <f t="shared" si="0"/>
        <v>0</v>
      </c>
      <c r="G19" s="9"/>
      <c r="H19" s="12">
        <f t="shared" si="0"/>
        <v>0</v>
      </c>
      <c r="I19" s="9"/>
      <c r="J19" s="12">
        <f t="shared" si="0"/>
        <v>0</v>
      </c>
      <c r="K19" s="9"/>
      <c r="L19" s="12">
        <f t="shared" si="0"/>
        <v>0</v>
      </c>
      <c r="M19" s="9"/>
      <c r="N19" s="12">
        <f t="shared" si="3"/>
        <v>0</v>
      </c>
      <c r="O19" s="9"/>
      <c r="P19" s="12">
        <f t="shared" si="4"/>
        <v>0</v>
      </c>
      <c r="Q19" s="9"/>
      <c r="R19" s="12">
        <f t="shared" si="5"/>
        <v>0</v>
      </c>
      <c r="S19" s="9"/>
      <c r="T19" s="12">
        <f t="shared" si="6"/>
        <v>0</v>
      </c>
      <c r="U19" s="9"/>
      <c r="V19" s="12">
        <f t="shared" si="7"/>
        <v>0</v>
      </c>
      <c r="W19" s="9"/>
      <c r="Z19" s="24">
        <f>ROUND('Optativa 3 Datos'!$D$4*D19*E19+'Optativa 3 Datos'!$D$5*F19*G19+'Optativa 3 Datos'!$D$6*H19*I19+'Optativa 3 Datos'!$D$7*J19*K19+'Optativa 3 Datos'!$D$8*L19*M19+'Optativa 3 Datos'!$D$9*N19*O19+'Optativa 3 Datos'!$D$10*P19*Q19+'Optativa 3 Datos'!$D$11*R19*S19+'Optativa 3 Datos'!$D$12*T19*U19+'Optativa 3 Datos'!$D$13*V19*W19,2)</f>
        <v>0</v>
      </c>
      <c r="AA19" s="24">
        <f>ROUND('Optativa 3 Datos'!$D$4*D19+'Optativa 3 Datos'!$D$5*F19+'Optativa 3 Datos'!$D$6*H19+'Optativa 3 Datos'!$D$7*J19+'Optativa 3 Datos'!$D$8*L19+'Optativa 3 Datos'!$D$9*N19+'Optativa 3 Datos'!$D$10*P19+'Optativa 3 Datos'!$D$11*R19+'Optativa 3 Datos'!$D$12*T19+'Optativa 3 Datos'!$D$13*V19,2)</f>
        <v>0</v>
      </c>
      <c r="AB19" s="24">
        <f>ROUND('Optativa 3 Datos'!$E$4*D19*E19+'Optativa 3 Datos'!$E$5*F19*G19+'Optativa 3 Datos'!$E$6*H19*I19+'Optativa 3 Datos'!$E$7*J19*K19+'Optativa 3 Datos'!$E$8*L19*M19+'Optativa 3 Datos'!$E$9*N19*O19+'Optativa 3 Datos'!$E$10*P19*Q19+'Optativa 3 Datos'!$E$11*R19*S19+'Optativa 3 Datos'!$E$12*T19*U19+'Optativa 3 Datos'!$E$13*V19*W19,2)</f>
        <v>0</v>
      </c>
      <c r="AC19" s="24">
        <f>ROUND('Optativa 3 Datos'!$E$4*D19+'Optativa 3 Datos'!$E$5*F19+'Optativa 3 Datos'!$E$6*H19+'Optativa 3 Datos'!$E$7*J19+'Optativa 3 Datos'!$E$8*L19+'Optativa 3 Datos'!$E$9*N19+'Optativa 3 Datos'!$E$10*P19+'Optativa 3 Datos'!$E$11*R19+'Optativa 3 Datos'!$E$12*T19+'Optativa 3 Datos'!$E$13*V19,2)</f>
        <v>0</v>
      </c>
      <c r="AD19" s="24">
        <f>ROUND('Optativa 3 Datos'!$F$4*D19*E19+'Optativa 3 Datos'!$F$5*F19*G19+'Optativa 3 Datos'!$F$6*H19*I19+'Optativa 3 Datos'!$F$7*J19*K19+'Optativa 3 Datos'!$F$8*L19*M19+'Optativa 3 Datos'!$F$9*N19*O19+'Optativa 3 Datos'!$F$10*P19*Q19+'Optativa 3 Datos'!$F$11*R19*S19+'Optativa 3 Datos'!$F$12*T19*U19+'Optativa 3 Datos'!$F$13*V19*W19,2)</f>
        <v>0</v>
      </c>
      <c r="AE19" s="24">
        <f>ROUND('Optativa 3 Datos'!$F$4*D19+'Optativa 3 Datos'!$F$5*F19+'Optativa 3 Datos'!$F$6*H19+'Optativa 3 Datos'!$F$7*J19+'Optativa 3 Datos'!$F$8*L19+'Optativa 3 Datos'!$F$9*N19+'Optativa 3 Datos'!$F$10*P19+'Optativa 3 Datos'!$F$11*R19+'Optativa 3 Datos'!$F$12*T19+'Optativa 3 Datos'!$F$13*V19,2)</f>
        <v>0</v>
      </c>
      <c r="AF19" s="24">
        <f>ROUND('Optativa 3 Datos'!$G$4*D19*E19+'Optativa 3 Datos'!$G$5*F19*G19+'Optativa 3 Datos'!$G$6*H19*I19+'Optativa 3 Datos'!$G$7*J19*K19+'Optativa 3 Datos'!$G$8*L19*M19+'Optativa 3 Datos'!$G$9*N19*O19+'Optativa 3 Datos'!$G$10*P19*Q19+'Optativa 3 Datos'!$G$11*R19*S19+'Optativa 3 Datos'!$G$12*T19*U19+'Optativa 3 Datos'!$G$13*V19*W19,2)</f>
        <v>0</v>
      </c>
      <c r="AG19" s="24">
        <f>ROUND('Optativa 3 Datos'!$G$4*D19+'Optativa 3 Datos'!$G$5*F19+'Optativa 3 Datos'!$G$6*H19+'Optativa 3 Datos'!$G$7*J19+'Optativa 3 Datos'!$G$8*L19+'Optativa 3 Datos'!$G$9*N19+'Optativa 3 Datos'!$G$10*P19+'Optativa 3 Datos'!$G$11*R19+'Optativa 3 Datos'!$G$12*T19+'Optativa 3 Datos'!$G$13*V19,2)</f>
        <v>0</v>
      </c>
      <c r="AH19" s="24">
        <f>ROUND('Optativa 3 Datos'!$H$4*D19*E19+'Optativa 3 Datos'!$H$5*F19*G19+'Optativa 3 Datos'!$H$6*H19*I19+'Optativa 3 Datos'!$H$7*J19*K19+'Optativa 3 Datos'!$H$8*L19*M19+'Optativa 3 Datos'!$H$9*N19*O19+'Optativa 3 Datos'!$H$10*P19*Q19+'Optativa 3 Datos'!$H$11*R19*S19+'Optativa 3 Datos'!$H$12*T19*U19+'Optativa 3 Datos'!$H$13*V19*W19,2)</f>
        <v>0</v>
      </c>
      <c r="AI19" s="24">
        <f>ROUND('Optativa 3 Datos'!$H$4*D19+'Optativa 3 Datos'!$H$5*F19+'Optativa 3 Datos'!$H$6*H19+'Optativa 3 Datos'!$H$7*J19+'Optativa 3 Datos'!$H$8*L19+'Optativa 3 Datos'!$H$9*N19+'Optativa 3 Datos'!$H$10*P19+'Optativa 3 Datos'!$H$11*R19+'Optativa 3 Datos'!$H$12*T19+'Optativa 3 Datos'!$H$13*V19,2)</f>
        <v>0</v>
      </c>
      <c r="AJ19" s="24">
        <f>ROUND('Optativa 3 Datos'!$I$4*D19*E19+'Optativa 3 Datos'!$I$5*F19*G19+'Optativa 3 Datos'!$I$6*H19*I19+'Optativa 3 Datos'!$I$7*J19*K19+'Optativa 3 Datos'!$I$8*L19*M19+'Optativa 3 Datos'!$I$9*N19*O19+'Optativa 3 Datos'!$I$10*P19*Q19+'Optativa 3 Datos'!$I$11*R19*S19+'Optativa 3 Datos'!$I$12*T19*U19+'Optativa 3 Datos'!$I$13*V19*W19,2)</f>
        <v>0</v>
      </c>
      <c r="AK19" s="24">
        <f>ROUND('Optativa 3 Datos'!$I$4*D19+'Optativa 3 Datos'!$I$5*F19+'Optativa 3 Datos'!$I$6*H19+'Optativa 3 Datos'!$I$7*J19+'Optativa 3 Datos'!$I$8*L19+'Optativa 3 Datos'!$I$9*N19+'Optativa 3 Datos'!$I$10*P19+'Optativa 3 Datos'!$I$11*R19+'Optativa 3 Datos'!$I$12*T19+'Optativa 3 Datos'!$I$13*V19,2)</f>
        <v>0</v>
      </c>
      <c r="AL19" s="24">
        <f>ROUND('Optativa 3 Datos'!$J$4*D19*E19+'Optativa 3 Datos'!$J$5*F19*G19+'Optativa 3 Datos'!$J$6*H19*I19+'Optativa 3 Datos'!$J$7*J19*K19+'Optativa 3 Datos'!$J$8*L19*M19+'Optativa 3 Datos'!$J$9*N19*O19+'Optativa 3 Datos'!$J$10*P19*Q19+'Optativa 3 Datos'!$J$11*R19*S19+'Optativa 3 Datos'!$J$12*T19*U19+'Optativa 3 Datos'!$J$13*V19*W19,2)</f>
        <v>0</v>
      </c>
      <c r="AM19" s="24">
        <f>ROUND('Optativa 3 Datos'!$J$4*D19+'Optativa 3 Datos'!$J$5*F19+'Optativa 3 Datos'!$J$6*H19+'Optativa 3 Datos'!$J$7*J19+'Optativa 3 Datos'!$J$8*L19+'Optativa 3 Datos'!$J$9*N19+'Optativa 3 Datos'!$J$10*P19+'Optativa 3 Datos'!$J$11*R19+'Optativa 3 Datos'!$J$12*T19+'Optativa 3 Datos'!$J$13*V19,2)</f>
        <v>0</v>
      </c>
      <c r="AN19" s="24">
        <f>ROUND('Optativa 3 Datos'!$K$4*D19*E19+'Optativa 3 Datos'!$K$5*F19*G19+'Optativa 3 Datos'!$K$6*H19*I19+'Optativa 3 Datos'!$K$7*J19*K19+'Optativa 3 Datos'!$K$8*L19*M19+'Optativa 3 Datos'!$K$9*N19*O19+'Optativa 3 Datos'!$K$10*P19*Q19+'Optativa 3 Datos'!$K$11*R19*S19+'Optativa 3 Datos'!$K$12*T19*U19+'Optativa 3 Datos'!$K$13*V19*W19,2)</f>
        <v>0</v>
      </c>
      <c r="AO19" s="24">
        <f>ROUND('Optativa 3 Datos'!$K$4*D19+'Optativa 3 Datos'!$K$5*F19+'Optativa 3 Datos'!$K$6*H19+'Optativa 3 Datos'!$K$7*J19+'Optativa 3 Datos'!$K$8*L19+'Optativa 3 Datos'!$K$9*N19+'Optativa 3 Datos'!$K$10*P19+'Optativa 3 Datos'!$K$11*R19+'Optativa 3 Datos'!$K$12*T19+'Optativa 3 Datos'!$K$13*V19,2)</f>
        <v>0</v>
      </c>
    </row>
    <row r="20" spans="1:41" x14ac:dyDescent="0.25">
      <c r="A20" s="2">
        <v>17</v>
      </c>
      <c r="B20" s="1" t="str">
        <f>IF(ISBLANK(PRINCIPAL!B20)," ",PRINCIPAL!B20)</f>
        <v xml:space="preserve"> </v>
      </c>
      <c r="C20" s="14">
        <f t="shared" si="1"/>
        <v>0</v>
      </c>
      <c r="D20" s="12">
        <f t="shared" si="2"/>
        <v>0</v>
      </c>
      <c r="E20" s="10"/>
      <c r="F20" s="12">
        <f t="shared" ref="F20:F43" si="8">IF(ISBLANK(G20),0,1)</f>
        <v>0</v>
      </c>
      <c r="G20" s="10"/>
      <c r="H20" s="12">
        <f t="shared" ref="H20:H43" si="9">IF(ISBLANK(I20),0,1)</f>
        <v>0</v>
      </c>
      <c r="I20" s="10"/>
      <c r="J20" s="12">
        <f t="shared" ref="J20:J43" si="10">IF(ISBLANK(K20),0,1)</f>
        <v>0</v>
      </c>
      <c r="K20" s="10"/>
      <c r="L20" s="12">
        <f t="shared" ref="L20:L43" si="11">IF(ISBLANK(M20),0,1)</f>
        <v>0</v>
      </c>
      <c r="M20" s="10"/>
      <c r="N20" s="12">
        <f t="shared" si="3"/>
        <v>0</v>
      </c>
      <c r="O20" s="10"/>
      <c r="P20" s="12">
        <f t="shared" si="4"/>
        <v>0</v>
      </c>
      <c r="Q20" s="10"/>
      <c r="R20" s="12">
        <f t="shared" si="5"/>
        <v>0</v>
      </c>
      <c r="S20" s="10"/>
      <c r="T20" s="12">
        <f t="shared" si="6"/>
        <v>0</v>
      </c>
      <c r="U20" s="10"/>
      <c r="V20" s="12">
        <f t="shared" si="7"/>
        <v>0</v>
      </c>
      <c r="W20" s="10"/>
      <c r="Z20" s="24">
        <f>ROUND('Optativa 3 Datos'!$D$4*D20*E20+'Optativa 3 Datos'!$D$5*F20*G20+'Optativa 3 Datos'!$D$6*H20*I20+'Optativa 3 Datos'!$D$7*J20*K20+'Optativa 3 Datos'!$D$8*L20*M20+'Optativa 3 Datos'!$D$9*N20*O20+'Optativa 3 Datos'!$D$10*P20*Q20+'Optativa 3 Datos'!$D$11*R20*S20+'Optativa 3 Datos'!$D$12*T20*U20+'Optativa 3 Datos'!$D$13*V20*W20,2)</f>
        <v>0</v>
      </c>
      <c r="AA20" s="24">
        <f>ROUND('Optativa 3 Datos'!$D$4*D20+'Optativa 3 Datos'!$D$5*F20+'Optativa 3 Datos'!$D$6*H20+'Optativa 3 Datos'!$D$7*J20+'Optativa 3 Datos'!$D$8*L20+'Optativa 3 Datos'!$D$9*N20+'Optativa 3 Datos'!$D$10*P20+'Optativa 3 Datos'!$D$11*R20+'Optativa 3 Datos'!$D$12*T20+'Optativa 3 Datos'!$D$13*V20,2)</f>
        <v>0</v>
      </c>
      <c r="AB20" s="24">
        <f>ROUND('Optativa 3 Datos'!$E$4*D20*E20+'Optativa 3 Datos'!$E$5*F20*G20+'Optativa 3 Datos'!$E$6*H20*I20+'Optativa 3 Datos'!$E$7*J20*K20+'Optativa 3 Datos'!$E$8*L20*M20+'Optativa 3 Datos'!$E$9*N20*O20+'Optativa 3 Datos'!$E$10*P20*Q20+'Optativa 3 Datos'!$E$11*R20*S20+'Optativa 3 Datos'!$E$12*T20*U20+'Optativa 3 Datos'!$E$13*V20*W20,2)</f>
        <v>0</v>
      </c>
      <c r="AC20" s="24">
        <f>ROUND('Optativa 3 Datos'!$E$4*D20+'Optativa 3 Datos'!$E$5*F20+'Optativa 3 Datos'!$E$6*H20+'Optativa 3 Datos'!$E$7*J20+'Optativa 3 Datos'!$E$8*L20+'Optativa 3 Datos'!$E$9*N20+'Optativa 3 Datos'!$E$10*P20+'Optativa 3 Datos'!$E$11*R20+'Optativa 3 Datos'!$E$12*T20+'Optativa 3 Datos'!$E$13*V20,2)</f>
        <v>0</v>
      </c>
      <c r="AD20" s="24">
        <f>ROUND('Optativa 3 Datos'!$F$4*D20*E20+'Optativa 3 Datos'!$F$5*F20*G20+'Optativa 3 Datos'!$F$6*H20*I20+'Optativa 3 Datos'!$F$7*J20*K20+'Optativa 3 Datos'!$F$8*L20*M20+'Optativa 3 Datos'!$F$9*N20*O20+'Optativa 3 Datos'!$F$10*P20*Q20+'Optativa 3 Datos'!$F$11*R20*S20+'Optativa 3 Datos'!$F$12*T20*U20+'Optativa 3 Datos'!$F$13*V20*W20,2)</f>
        <v>0</v>
      </c>
      <c r="AE20" s="24">
        <f>ROUND('Optativa 3 Datos'!$F$4*D20+'Optativa 3 Datos'!$F$5*F20+'Optativa 3 Datos'!$F$6*H20+'Optativa 3 Datos'!$F$7*J20+'Optativa 3 Datos'!$F$8*L20+'Optativa 3 Datos'!$F$9*N20+'Optativa 3 Datos'!$F$10*P20+'Optativa 3 Datos'!$F$11*R20+'Optativa 3 Datos'!$F$12*T20+'Optativa 3 Datos'!$F$13*V20,2)</f>
        <v>0</v>
      </c>
      <c r="AF20" s="24">
        <f>ROUND('Optativa 3 Datos'!$G$4*D20*E20+'Optativa 3 Datos'!$G$5*F20*G20+'Optativa 3 Datos'!$G$6*H20*I20+'Optativa 3 Datos'!$G$7*J20*K20+'Optativa 3 Datos'!$G$8*L20*M20+'Optativa 3 Datos'!$G$9*N20*O20+'Optativa 3 Datos'!$G$10*P20*Q20+'Optativa 3 Datos'!$G$11*R20*S20+'Optativa 3 Datos'!$G$12*T20*U20+'Optativa 3 Datos'!$G$13*V20*W20,2)</f>
        <v>0</v>
      </c>
      <c r="AG20" s="24">
        <f>ROUND('Optativa 3 Datos'!$G$4*D20+'Optativa 3 Datos'!$G$5*F20+'Optativa 3 Datos'!$G$6*H20+'Optativa 3 Datos'!$G$7*J20+'Optativa 3 Datos'!$G$8*L20+'Optativa 3 Datos'!$G$9*N20+'Optativa 3 Datos'!$G$10*P20+'Optativa 3 Datos'!$G$11*R20+'Optativa 3 Datos'!$G$12*T20+'Optativa 3 Datos'!$G$13*V20,2)</f>
        <v>0</v>
      </c>
      <c r="AH20" s="24">
        <f>ROUND('Optativa 3 Datos'!$H$4*D20*E20+'Optativa 3 Datos'!$H$5*F20*G20+'Optativa 3 Datos'!$H$6*H20*I20+'Optativa 3 Datos'!$H$7*J20*K20+'Optativa 3 Datos'!$H$8*L20*M20+'Optativa 3 Datos'!$H$9*N20*O20+'Optativa 3 Datos'!$H$10*P20*Q20+'Optativa 3 Datos'!$H$11*R20*S20+'Optativa 3 Datos'!$H$12*T20*U20+'Optativa 3 Datos'!$H$13*V20*W20,2)</f>
        <v>0</v>
      </c>
      <c r="AI20" s="24">
        <f>ROUND('Optativa 3 Datos'!$H$4*D20+'Optativa 3 Datos'!$H$5*F20+'Optativa 3 Datos'!$H$6*H20+'Optativa 3 Datos'!$H$7*J20+'Optativa 3 Datos'!$H$8*L20+'Optativa 3 Datos'!$H$9*N20+'Optativa 3 Datos'!$H$10*P20+'Optativa 3 Datos'!$H$11*R20+'Optativa 3 Datos'!$H$12*T20+'Optativa 3 Datos'!$H$13*V20,2)</f>
        <v>0</v>
      </c>
      <c r="AJ20" s="24">
        <f>ROUND('Optativa 3 Datos'!$I$4*D20*E20+'Optativa 3 Datos'!$I$5*F20*G20+'Optativa 3 Datos'!$I$6*H20*I20+'Optativa 3 Datos'!$I$7*J20*K20+'Optativa 3 Datos'!$I$8*L20*M20+'Optativa 3 Datos'!$I$9*N20*O20+'Optativa 3 Datos'!$I$10*P20*Q20+'Optativa 3 Datos'!$I$11*R20*S20+'Optativa 3 Datos'!$I$12*T20*U20+'Optativa 3 Datos'!$I$13*V20*W20,2)</f>
        <v>0</v>
      </c>
      <c r="AK20" s="24">
        <f>ROUND('Optativa 3 Datos'!$I$4*D20+'Optativa 3 Datos'!$I$5*F20+'Optativa 3 Datos'!$I$6*H20+'Optativa 3 Datos'!$I$7*J20+'Optativa 3 Datos'!$I$8*L20+'Optativa 3 Datos'!$I$9*N20+'Optativa 3 Datos'!$I$10*P20+'Optativa 3 Datos'!$I$11*R20+'Optativa 3 Datos'!$I$12*T20+'Optativa 3 Datos'!$I$13*V20,2)</f>
        <v>0</v>
      </c>
      <c r="AL20" s="24">
        <f>ROUND('Optativa 3 Datos'!$J$4*D20*E20+'Optativa 3 Datos'!$J$5*F20*G20+'Optativa 3 Datos'!$J$6*H20*I20+'Optativa 3 Datos'!$J$7*J20*K20+'Optativa 3 Datos'!$J$8*L20*M20+'Optativa 3 Datos'!$J$9*N20*O20+'Optativa 3 Datos'!$J$10*P20*Q20+'Optativa 3 Datos'!$J$11*R20*S20+'Optativa 3 Datos'!$J$12*T20*U20+'Optativa 3 Datos'!$J$13*V20*W20,2)</f>
        <v>0</v>
      </c>
      <c r="AM20" s="24">
        <f>ROUND('Optativa 3 Datos'!$J$4*D20+'Optativa 3 Datos'!$J$5*F20+'Optativa 3 Datos'!$J$6*H20+'Optativa 3 Datos'!$J$7*J20+'Optativa 3 Datos'!$J$8*L20+'Optativa 3 Datos'!$J$9*N20+'Optativa 3 Datos'!$J$10*P20+'Optativa 3 Datos'!$J$11*R20+'Optativa 3 Datos'!$J$12*T20+'Optativa 3 Datos'!$J$13*V20,2)</f>
        <v>0</v>
      </c>
      <c r="AN20" s="24">
        <f>ROUND('Optativa 3 Datos'!$K$4*D20*E20+'Optativa 3 Datos'!$K$5*F20*G20+'Optativa 3 Datos'!$K$6*H20*I20+'Optativa 3 Datos'!$K$7*J20*K20+'Optativa 3 Datos'!$K$8*L20*M20+'Optativa 3 Datos'!$K$9*N20*O20+'Optativa 3 Datos'!$K$10*P20*Q20+'Optativa 3 Datos'!$K$11*R20*S20+'Optativa 3 Datos'!$K$12*T20*U20+'Optativa 3 Datos'!$K$13*V20*W20,2)</f>
        <v>0</v>
      </c>
      <c r="AO20" s="24">
        <f>ROUND('Optativa 3 Datos'!$K$4*D20+'Optativa 3 Datos'!$K$5*F20+'Optativa 3 Datos'!$K$6*H20+'Optativa 3 Datos'!$K$7*J20+'Optativa 3 Datos'!$K$8*L20+'Optativa 3 Datos'!$K$9*N20+'Optativa 3 Datos'!$K$10*P20+'Optativa 3 Datos'!$K$11*R20+'Optativa 3 Datos'!$K$12*T20+'Optativa 3 Datos'!$K$13*V20,2)</f>
        <v>0</v>
      </c>
    </row>
    <row r="21" spans="1:41" x14ac:dyDescent="0.25">
      <c r="A21" s="2">
        <v>18</v>
      </c>
      <c r="B21" s="2" t="str">
        <f>IF(ISBLANK(PRINCIPAL!B21)," ",PRINCIPAL!B21)</f>
        <v xml:space="preserve"> </v>
      </c>
      <c r="C21" s="14">
        <f t="shared" si="1"/>
        <v>0</v>
      </c>
      <c r="D21" s="12">
        <f t="shared" si="2"/>
        <v>0</v>
      </c>
      <c r="E21" s="9"/>
      <c r="F21" s="12">
        <f t="shared" si="8"/>
        <v>0</v>
      </c>
      <c r="G21" s="9"/>
      <c r="H21" s="12">
        <f t="shared" si="9"/>
        <v>0</v>
      </c>
      <c r="I21" s="9"/>
      <c r="J21" s="12">
        <f t="shared" si="10"/>
        <v>0</v>
      </c>
      <c r="K21" s="9"/>
      <c r="L21" s="12">
        <f t="shared" si="11"/>
        <v>0</v>
      </c>
      <c r="M21" s="9"/>
      <c r="N21" s="12">
        <f t="shared" si="3"/>
        <v>0</v>
      </c>
      <c r="O21" s="9"/>
      <c r="P21" s="12">
        <f t="shared" si="4"/>
        <v>0</v>
      </c>
      <c r="Q21" s="9"/>
      <c r="R21" s="12">
        <f t="shared" si="5"/>
        <v>0</v>
      </c>
      <c r="S21" s="9"/>
      <c r="T21" s="12">
        <f t="shared" si="6"/>
        <v>0</v>
      </c>
      <c r="U21" s="9"/>
      <c r="V21" s="12">
        <f t="shared" si="7"/>
        <v>0</v>
      </c>
      <c r="W21" s="9"/>
      <c r="Z21" s="24">
        <f>ROUND('Optativa 3 Datos'!$D$4*D21*E21+'Optativa 3 Datos'!$D$5*F21*G21+'Optativa 3 Datos'!$D$6*H21*I21+'Optativa 3 Datos'!$D$7*J21*K21+'Optativa 3 Datos'!$D$8*L21*M21+'Optativa 3 Datos'!$D$9*N21*O21+'Optativa 3 Datos'!$D$10*P21*Q21+'Optativa 3 Datos'!$D$11*R21*S21+'Optativa 3 Datos'!$D$12*T21*U21+'Optativa 3 Datos'!$D$13*V21*W21,2)</f>
        <v>0</v>
      </c>
      <c r="AA21" s="24">
        <f>ROUND('Optativa 3 Datos'!$D$4*D21+'Optativa 3 Datos'!$D$5*F21+'Optativa 3 Datos'!$D$6*H21+'Optativa 3 Datos'!$D$7*J21+'Optativa 3 Datos'!$D$8*L21+'Optativa 3 Datos'!$D$9*N21+'Optativa 3 Datos'!$D$10*P21+'Optativa 3 Datos'!$D$11*R21+'Optativa 3 Datos'!$D$12*T21+'Optativa 3 Datos'!$D$13*V21,2)</f>
        <v>0</v>
      </c>
      <c r="AB21" s="24">
        <f>ROUND('Optativa 3 Datos'!$E$4*D21*E21+'Optativa 3 Datos'!$E$5*F21*G21+'Optativa 3 Datos'!$E$6*H21*I21+'Optativa 3 Datos'!$E$7*J21*K21+'Optativa 3 Datos'!$E$8*L21*M21+'Optativa 3 Datos'!$E$9*N21*O21+'Optativa 3 Datos'!$E$10*P21*Q21+'Optativa 3 Datos'!$E$11*R21*S21+'Optativa 3 Datos'!$E$12*T21*U21+'Optativa 3 Datos'!$E$13*V21*W21,2)</f>
        <v>0</v>
      </c>
      <c r="AC21" s="24">
        <f>ROUND('Optativa 3 Datos'!$E$4*D21+'Optativa 3 Datos'!$E$5*F21+'Optativa 3 Datos'!$E$6*H21+'Optativa 3 Datos'!$E$7*J21+'Optativa 3 Datos'!$E$8*L21+'Optativa 3 Datos'!$E$9*N21+'Optativa 3 Datos'!$E$10*P21+'Optativa 3 Datos'!$E$11*R21+'Optativa 3 Datos'!$E$12*T21+'Optativa 3 Datos'!$E$13*V21,2)</f>
        <v>0</v>
      </c>
      <c r="AD21" s="24">
        <f>ROUND('Optativa 3 Datos'!$F$4*D21*E21+'Optativa 3 Datos'!$F$5*F21*G21+'Optativa 3 Datos'!$F$6*H21*I21+'Optativa 3 Datos'!$F$7*J21*K21+'Optativa 3 Datos'!$F$8*L21*M21+'Optativa 3 Datos'!$F$9*N21*O21+'Optativa 3 Datos'!$F$10*P21*Q21+'Optativa 3 Datos'!$F$11*R21*S21+'Optativa 3 Datos'!$F$12*T21*U21+'Optativa 3 Datos'!$F$13*V21*W21,2)</f>
        <v>0</v>
      </c>
      <c r="AE21" s="24">
        <f>ROUND('Optativa 3 Datos'!$F$4*D21+'Optativa 3 Datos'!$F$5*F21+'Optativa 3 Datos'!$F$6*H21+'Optativa 3 Datos'!$F$7*J21+'Optativa 3 Datos'!$F$8*L21+'Optativa 3 Datos'!$F$9*N21+'Optativa 3 Datos'!$F$10*P21+'Optativa 3 Datos'!$F$11*R21+'Optativa 3 Datos'!$F$12*T21+'Optativa 3 Datos'!$F$13*V21,2)</f>
        <v>0</v>
      </c>
      <c r="AF21" s="24">
        <f>ROUND('Optativa 3 Datos'!$G$4*D21*E21+'Optativa 3 Datos'!$G$5*F21*G21+'Optativa 3 Datos'!$G$6*H21*I21+'Optativa 3 Datos'!$G$7*J21*K21+'Optativa 3 Datos'!$G$8*L21*M21+'Optativa 3 Datos'!$G$9*N21*O21+'Optativa 3 Datos'!$G$10*P21*Q21+'Optativa 3 Datos'!$G$11*R21*S21+'Optativa 3 Datos'!$G$12*T21*U21+'Optativa 3 Datos'!$G$13*V21*W21,2)</f>
        <v>0</v>
      </c>
      <c r="AG21" s="24">
        <f>ROUND('Optativa 3 Datos'!$G$4*D21+'Optativa 3 Datos'!$G$5*F21+'Optativa 3 Datos'!$G$6*H21+'Optativa 3 Datos'!$G$7*J21+'Optativa 3 Datos'!$G$8*L21+'Optativa 3 Datos'!$G$9*N21+'Optativa 3 Datos'!$G$10*P21+'Optativa 3 Datos'!$G$11*R21+'Optativa 3 Datos'!$G$12*T21+'Optativa 3 Datos'!$G$13*V21,2)</f>
        <v>0</v>
      </c>
      <c r="AH21" s="24">
        <f>ROUND('Optativa 3 Datos'!$H$4*D21*E21+'Optativa 3 Datos'!$H$5*F21*G21+'Optativa 3 Datos'!$H$6*H21*I21+'Optativa 3 Datos'!$H$7*J21*K21+'Optativa 3 Datos'!$H$8*L21*M21+'Optativa 3 Datos'!$H$9*N21*O21+'Optativa 3 Datos'!$H$10*P21*Q21+'Optativa 3 Datos'!$H$11*R21*S21+'Optativa 3 Datos'!$H$12*T21*U21+'Optativa 3 Datos'!$H$13*V21*W21,2)</f>
        <v>0</v>
      </c>
      <c r="AI21" s="24">
        <f>ROUND('Optativa 3 Datos'!$H$4*D21+'Optativa 3 Datos'!$H$5*F21+'Optativa 3 Datos'!$H$6*H21+'Optativa 3 Datos'!$H$7*J21+'Optativa 3 Datos'!$H$8*L21+'Optativa 3 Datos'!$H$9*N21+'Optativa 3 Datos'!$H$10*P21+'Optativa 3 Datos'!$H$11*R21+'Optativa 3 Datos'!$H$12*T21+'Optativa 3 Datos'!$H$13*V21,2)</f>
        <v>0</v>
      </c>
      <c r="AJ21" s="24">
        <f>ROUND('Optativa 3 Datos'!$I$4*D21*E21+'Optativa 3 Datos'!$I$5*F21*G21+'Optativa 3 Datos'!$I$6*H21*I21+'Optativa 3 Datos'!$I$7*J21*K21+'Optativa 3 Datos'!$I$8*L21*M21+'Optativa 3 Datos'!$I$9*N21*O21+'Optativa 3 Datos'!$I$10*P21*Q21+'Optativa 3 Datos'!$I$11*R21*S21+'Optativa 3 Datos'!$I$12*T21*U21+'Optativa 3 Datos'!$I$13*V21*W21,2)</f>
        <v>0</v>
      </c>
      <c r="AK21" s="24">
        <f>ROUND('Optativa 3 Datos'!$I$4*D21+'Optativa 3 Datos'!$I$5*F21+'Optativa 3 Datos'!$I$6*H21+'Optativa 3 Datos'!$I$7*J21+'Optativa 3 Datos'!$I$8*L21+'Optativa 3 Datos'!$I$9*N21+'Optativa 3 Datos'!$I$10*P21+'Optativa 3 Datos'!$I$11*R21+'Optativa 3 Datos'!$I$12*T21+'Optativa 3 Datos'!$I$13*V21,2)</f>
        <v>0</v>
      </c>
      <c r="AL21" s="24">
        <f>ROUND('Optativa 3 Datos'!$J$4*D21*E21+'Optativa 3 Datos'!$J$5*F21*G21+'Optativa 3 Datos'!$J$6*H21*I21+'Optativa 3 Datos'!$J$7*J21*K21+'Optativa 3 Datos'!$J$8*L21*M21+'Optativa 3 Datos'!$J$9*N21*O21+'Optativa 3 Datos'!$J$10*P21*Q21+'Optativa 3 Datos'!$J$11*R21*S21+'Optativa 3 Datos'!$J$12*T21*U21+'Optativa 3 Datos'!$J$13*V21*W21,2)</f>
        <v>0</v>
      </c>
      <c r="AM21" s="24">
        <f>ROUND('Optativa 3 Datos'!$J$4*D21+'Optativa 3 Datos'!$J$5*F21+'Optativa 3 Datos'!$J$6*H21+'Optativa 3 Datos'!$J$7*J21+'Optativa 3 Datos'!$J$8*L21+'Optativa 3 Datos'!$J$9*N21+'Optativa 3 Datos'!$J$10*P21+'Optativa 3 Datos'!$J$11*R21+'Optativa 3 Datos'!$J$12*T21+'Optativa 3 Datos'!$J$13*V21,2)</f>
        <v>0</v>
      </c>
      <c r="AN21" s="24">
        <f>ROUND('Optativa 3 Datos'!$K$4*D21*E21+'Optativa 3 Datos'!$K$5*F21*G21+'Optativa 3 Datos'!$K$6*H21*I21+'Optativa 3 Datos'!$K$7*J21*K21+'Optativa 3 Datos'!$K$8*L21*M21+'Optativa 3 Datos'!$K$9*N21*O21+'Optativa 3 Datos'!$K$10*P21*Q21+'Optativa 3 Datos'!$K$11*R21*S21+'Optativa 3 Datos'!$K$12*T21*U21+'Optativa 3 Datos'!$K$13*V21*W21,2)</f>
        <v>0</v>
      </c>
      <c r="AO21" s="24">
        <f>ROUND('Optativa 3 Datos'!$K$4*D21+'Optativa 3 Datos'!$K$5*F21+'Optativa 3 Datos'!$K$6*H21+'Optativa 3 Datos'!$K$7*J21+'Optativa 3 Datos'!$K$8*L21+'Optativa 3 Datos'!$K$9*N21+'Optativa 3 Datos'!$K$10*P21+'Optativa 3 Datos'!$K$11*R21+'Optativa 3 Datos'!$K$12*T21+'Optativa 3 Datos'!$K$13*V21,2)</f>
        <v>0</v>
      </c>
    </row>
    <row r="22" spans="1:41" x14ac:dyDescent="0.25">
      <c r="A22" s="2">
        <v>19</v>
      </c>
      <c r="B22" s="1" t="str">
        <f>IF(ISBLANK(PRINCIPAL!B22)," ",PRINCIPAL!B22)</f>
        <v xml:space="preserve"> </v>
      </c>
      <c r="C22" s="14">
        <f t="shared" si="1"/>
        <v>0</v>
      </c>
      <c r="D22" s="12">
        <f t="shared" si="2"/>
        <v>0</v>
      </c>
      <c r="E22" s="10"/>
      <c r="F22" s="12">
        <f t="shared" si="8"/>
        <v>0</v>
      </c>
      <c r="G22" s="10"/>
      <c r="H22" s="12">
        <f t="shared" si="9"/>
        <v>0</v>
      </c>
      <c r="I22" s="10"/>
      <c r="J22" s="12">
        <f t="shared" si="10"/>
        <v>0</v>
      </c>
      <c r="K22" s="10"/>
      <c r="L22" s="12">
        <f t="shared" si="11"/>
        <v>0</v>
      </c>
      <c r="M22" s="10"/>
      <c r="N22" s="12">
        <f t="shared" si="3"/>
        <v>0</v>
      </c>
      <c r="O22" s="10"/>
      <c r="P22" s="12">
        <f t="shared" si="4"/>
        <v>0</v>
      </c>
      <c r="Q22" s="10"/>
      <c r="R22" s="12">
        <f t="shared" si="5"/>
        <v>0</v>
      </c>
      <c r="S22" s="10"/>
      <c r="T22" s="12">
        <f t="shared" si="6"/>
        <v>0</v>
      </c>
      <c r="U22" s="10"/>
      <c r="V22" s="12">
        <f t="shared" si="7"/>
        <v>0</v>
      </c>
      <c r="W22" s="10"/>
      <c r="Z22" s="24">
        <f>ROUND('Optativa 3 Datos'!$D$4*D22*E22+'Optativa 3 Datos'!$D$5*F22*G22+'Optativa 3 Datos'!$D$6*H22*I22+'Optativa 3 Datos'!$D$7*J22*K22+'Optativa 3 Datos'!$D$8*L22*M22+'Optativa 3 Datos'!$D$9*N22*O22+'Optativa 3 Datos'!$D$10*P22*Q22+'Optativa 3 Datos'!$D$11*R22*S22+'Optativa 3 Datos'!$D$12*T22*U22+'Optativa 3 Datos'!$D$13*V22*W22,2)</f>
        <v>0</v>
      </c>
      <c r="AA22" s="24">
        <f>ROUND('Optativa 3 Datos'!$D$4*D22+'Optativa 3 Datos'!$D$5*F22+'Optativa 3 Datos'!$D$6*H22+'Optativa 3 Datos'!$D$7*J22+'Optativa 3 Datos'!$D$8*L22+'Optativa 3 Datos'!$D$9*N22+'Optativa 3 Datos'!$D$10*P22+'Optativa 3 Datos'!$D$11*R22+'Optativa 3 Datos'!$D$12*T22+'Optativa 3 Datos'!$D$13*V22,2)</f>
        <v>0</v>
      </c>
      <c r="AB22" s="24">
        <f>ROUND('Optativa 3 Datos'!$E$4*D22*E22+'Optativa 3 Datos'!$E$5*F22*G22+'Optativa 3 Datos'!$E$6*H22*I22+'Optativa 3 Datos'!$E$7*J22*K22+'Optativa 3 Datos'!$E$8*L22*M22+'Optativa 3 Datos'!$E$9*N22*O22+'Optativa 3 Datos'!$E$10*P22*Q22+'Optativa 3 Datos'!$E$11*R22*S22+'Optativa 3 Datos'!$E$12*T22*U22+'Optativa 3 Datos'!$E$13*V22*W22,2)</f>
        <v>0</v>
      </c>
      <c r="AC22" s="24">
        <f>ROUND('Optativa 3 Datos'!$E$4*D22+'Optativa 3 Datos'!$E$5*F22+'Optativa 3 Datos'!$E$6*H22+'Optativa 3 Datos'!$E$7*J22+'Optativa 3 Datos'!$E$8*L22+'Optativa 3 Datos'!$E$9*N22+'Optativa 3 Datos'!$E$10*P22+'Optativa 3 Datos'!$E$11*R22+'Optativa 3 Datos'!$E$12*T22+'Optativa 3 Datos'!$E$13*V22,2)</f>
        <v>0</v>
      </c>
      <c r="AD22" s="24">
        <f>ROUND('Optativa 3 Datos'!$F$4*D22*E22+'Optativa 3 Datos'!$F$5*F22*G22+'Optativa 3 Datos'!$F$6*H22*I22+'Optativa 3 Datos'!$F$7*J22*K22+'Optativa 3 Datos'!$F$8*L22*M22+'Optativa 3 Datos'!$F$9*N22*O22+'Optativa 3 Datos'!$F$10*P22*Q22+'Optativa 3 Datos'!$F$11*R22*S22+'Optativa 3 Datos'!$F$12*T22*U22+'Optativa 3 Datos'!$F$13*V22*W22,2)</f>
        <v>0</v>
      </c>
      <c r="AE22" s="24">
        <f>ROUND('Optativa 3 Datos'!$F$4*D22+'Optativa 3 Datos'!$F$5*F22+'Optativa 3 Datos'!$F$6*H22+'Optativa 3 Datos'!$F$7*J22+'Optativa 3 Datos'!$F$8*L22+'Optativa 3 Datos'!$F$9*N22+'Optativa 3 Datos'!$F$10*P22+'Optativa 3 Datos'!$F$11*R22+'Optativa 3 Datos'!$F$12*T22+'Optativa 3 Datos'!$F$13*V22,2)</f>
        <v>0</v>
      </c>
      <c r="AF22" s="24">
        <f>ROUND('Optativa 3 Datos'!$G$4*D22*E22+'Optativa 3 Datos'!$G$5*F22*G22+'Optativa 3 Datos'!$G$6*H22*I22+'Optativa 3 Datos'!$G$7*J22*K22+'Optativa 3 Datos'!$G$8*L22*M22+'Optativa 3 Datos'!$G$9*N22*O22+'Optativa 3 Datos'!$G$10*P22*Q22+'Optativa 3 Datos'!$G$11*R22*S22+'Optativa 3 Datos'!$G$12*T22*U22+'Optativa 3 Datos'!$G$13*V22*W22,2)</f>
        <v>0</v>
      </c>
      <c r="AG22" s="24">
        <f>ROUND('Optativa 3 Datos'!$G$4*D22+'Optativa 3 Datos'!$G$5*F22+'Optativa 3 Datos'!$G$6*H22+'Optativa 3 Datos'!$G$7*J22+'Optativa 3 Datos'!$G$8*L22+'Optativa 3 Datos'!$G$9*N22+'Optativa 3 Datos'!$G$10*P22+'Optativa 3 Datos'!$G$11*R22+'Optativa 3 Datos'!$G$12*T22+'Optativa 3 Datos'!$G$13*V22,2)</f>
        <v>0</v>
      </c>
      <c r="AH22" s="24">
        <f>ROUND('Optativa 3 Datos'!$H$4*D22*E22+'Optativa 3 Datos'!$H$5*F22*G22+'Optativa 3 Datos'!$H$6*H22*I22+'Optativa 3 Datos'!$H$7*J22*K22+'Optativa 3 Datos'!$H$8*L22*M22+'Optativa 3 Datos'!$H$9*N22*O22+'Optativa 3 Datos'!$H$10*P22*Q22+'Optativa 3 Datos'!$H$11*R22*S22+'Optativa 3 Datos'!$H$12*T22*U22+'Optativa 3 Datos'!$H$13*V22*W22,2)</f>
        <v>0</v>
      </c>
      <c r="AI22" s="24">
        <f>ROUND('Optativa 3 Datos'!$H$4*D22+'Optativa 3 Datos'!$H$5*F22+'Optativa 3 Datos'!$H$6*H22+'Optativa 3 Datos'!$H$7*J22+'Optativa 3 Datos'!$H$8*L22+'Optativa 3 Datos'!$H$9*N22+'Optativa 3 Datos'!$H$10*P22+'Optativa 3 Datos'!$H$11*R22+'Optativa 3 Datos'!$H$12*T22+'Optativa 3 Datos'!$H$13*V22,2)</f>
        <v>0</v>
      </c>
      <c r="AJ22" s="24">
        <f>ROUND('Optativa 3 Datos'!$I$4*D22*E22+'Optativa 3 Datos'!$I$5*F22*G22+'Optativa 3 Datos'!$I$6*H22*I22+'Optativa 3 Datos'!$I$7*J22*K22+'Optativa 3 Datos'!$I$8*L22*M22+'Optativa 3 Datos'!$I$9*N22*O22+'Optativa 3 Datos'!$I$10*P22*Q22+'Optativa 3 Datos'!$I$11*R22*S22+'Optativa 3 Datos'!$I$12*T22*U22+'Optativa 3 Datos'!$I$13*V22*W22,2)</f>
        <v>0</v>
      </c>
      <c r="AK22" s="24">
        <f>ROUND('Optativa 3 Datos'!$I$4*D22+'Optativa 3 Datos'!$I$5*F22+'Optativa 3 Datos'!$I$6*H22+'Optativa 3 Datos'!$I$7*J22+'Optativa 3 Datos'!$I$8*L22+'Optativa 3 Datos'!$I$9*N22+'Optativa 3 Datos'!$I$10*P22+'Optativa 3 Datos'!$I$11*R22+'Optativa 3 Datos'!$I$12*T22+'Optativa 3 Datos'!$I$13*V22,2)</f>
        <v>0</v>
      </c>
      <c r="AL22" s="24">
        <f>ROUND('Optativa 3 Datos'!$J$4*D22*E22+'Optativa 3 Datos'!$J$5*F22*G22+'Optativa 3 Datos'!$J$6*H22*I22+'Optativa 3 Datos'!$J$7*J22*K22+'Optativa 3 Datos'!$J$8*L22*M22+'Optativa 3 Datos'!$J$9*N22*O22+'Optativa 3 Datos'!$J$10*P22*Q22+'Optativa 3 Datos'!$J$11*R22*S22+'Optativa 3 Datos'!$J$12*T22*U22+'Optativa 3 Datos'!$J$13*V22*W22,2)</f>
        <v>0</v>
      </c>
      <c r="AM22" s="24">
        <f>ROUND('Optativa 3 Datos'!$J$4*D22+'Optativa 3 Datos'!$J$5*F22+'Optativa 3 Datos'!$J$6*H22+'Optativa 3 Datos'!$J$7*J22+'Optativa 3 Datos'!$J$8*L22+'Optativa 3 Datos'!$J$9*N22+'Optativa 3 Datos'!$J$10*P22+'Optativa 3 Datos'!$J$11*R22+'Optativa 3 Datos'!$J$12*T22+'Optativa 3 Datos'!$J$13*V22,2)</f>
        <v>0</v>
      </c>
      <c r="AN22" s="24">
        <f>ROUND('Optativa 3 Datos'!$K$4*D22*E22+'Optativa 3 Datos'!$K$5*F22*G22+'Optativa 3 Datos'!$K$6*H22*I22+'Optativa 3 Datos'!$K$7*J22*K22+'Optativa 3 Datos'!$K$8*L22*M22+'Optativa 3 Datos'!$K$9*N22*O22+'Optativa 3 Datos'!$K$10*P22*Q22+'Optativa 3 Datos'!$K$11*R22*S22+'Optativa 3 Datos'!$K$12*T22*U22+'Optativa 3 Datos'!$K$13*V22*W22,2)</f>
        <v>0</v>
      </c>
      <c r="AO22" s="24">
        <f>ROUND('Optativa 3 Datos'!$K$4*D22+'Optativa 3 Datos'!$K$5*F22+'Optativa 3 Datos'!$K$6*H22+'Optativa 3 Datos'!$K$7*J22+'Optativa 3 Datos'!$K$8*L22+'Optativa 3 Datos'!$K$9*N22+'Optativa 3 Datos'!$K$10*P22+'Optativa 3 Datos'!$K$11*R22+'Optativa 3 Datos'!$K$12*T22+'Optativa 3 Datos'!$K$13*V22,2)</f>
        <v>0</v>
      </c>
    </row>
    <row r="23" spans="1:41" x14ac:dyDescent="0.25">
      <c r="A23" s="2">
        <v>20</v>
      </c>
      <c r="B23" s="2" t="str">
        <f>IF(ISBLANK(PRINCIPAL!B23)," ",PRINCIPAL!B23)</f>
        <v xml:space="preserve"> </v>
      </c>
      <c r="C23" s="14">
        <f t="shared" si="1"/>
        <v>0</v>
      </c>
      <c r="D23" s="12">
        <f t="shared" si="2"/>
        <v>0</v>
      </c>
      <c r="E23" s="9"/>
      <c r="F23" s="12">
        <f t="shared" si="8"/>
        <v>0</v>
      </c>
      <c r="G23" s="9"/>
      <c r="H23" s="12">
        <f t="shared" si="9"/>
        <v>0</v>
      </c>
      <c r="I23" s="9"/>
      <c r="J23" s="12">
        <f t="shared" si="10"/>
        <v>0</v>
      </c>
      <c r="K23" s="9"/>
      <c r="L23" s="12">
        <f t="shared" si="11"/>
        <v>0</v>
      </c>
      <c r="M23" s="9"/>
      <c r="N23" s="12">
        <f t="shared" si="3"/>
        <v>0</v>
      </c>
      <c r="O23" s="9"/>
      <c r="P23" s="12">
        <f t="shared" si="4"/>
        <v>0</v>
      </c>
      <c r="Q23" s="9"/>
      <c r="R23" s="12">
        <f t="shared" si="5"/>
        <v>0</v>
      </c>
      <c r="S23" s="9"/>
      <c r="T23" s="12">
        <f t="shared" si="6"/>
        <v>0</v>
      </c>
      <c r="U23" s="9"/>
      <c r="V23" s="12">
        <f t="shared" si="7"/>
        <v>0</v>
      </c>
      <c r="W23" s="9"/>
      <c r="Z23" s="24">
        <f>ROUND('Optativa 3 Datos'!$D$4*D23*E23+'Optativa 3 Datos'!$D$5*F23*G23+'Optativa 3 Datos'!$D$6*H23*I23+'Optativa 3 Datos'!$D$7*J23*K23+'Optativa 3 Datos'!$D$8*L23*M23+'Optativa 3 Datos'!$D$9*N23*O23+'Optativa 3 Datos'!$D$10*P23*Q23+'Optativa 3 Datos'!$D$11*R23*S23+'Optativa 3 Datos'!$D$12*T23*U23+'Optativa 3 Datos'!$D$13*V23*W23,2)</f>
        <v>0</v>
      </c>
      <c r="AA23" s="24">
        <f>ROUND('Optativa 3 Datos'!$D$4*D23+'Optativa 3 Datos'!$D$5*F23+'Optativa 3 Datos'!$D$6*H23+'Optativa 3 Datos'!$D$7*J23+'Optativa 3 Datos'!$D$8*L23+'Optativa 3 Datos'!$D$9*N23+'Optativa 3 Datos'!$D$10*P23+'Optativa 3 Datos'!$D$11*R23+'Optativa 3 Datos'!$D$12*T23+'Optativa 3 Datos'!$D$13*V23,2)</f>
        <v>0</v>
      </c>
      <c r="AB23" s="24">
        <f>ROUND('Optativa 3 Datos'!$E$4*D23*E23+'Optativa 3 Datos'!$E$5*F23*G23+'Optativa 3 Datos'!$E$6*H23*I23+'Optativa 3 Datos'!$E$7*J23*K23+'Optativa 3 Datos'!$E$8*L23*M23+'Optativa 3 Datos'!$E$9*N23*O23+'Optativa 3 Datos'!$E$10*P23*Q23+'Optativa 3 Datos'!$E$11*R23*S23+'Optativa 3 Datos'!$E$12*T23*U23+'Optativa 3 Datos'!$E$13*V23*W23,2)</f>
        <v>0</v>
      </c>
      <c r="AC23" s="24">
        <f>ROUND('Optativa 3 Datos'!$E$4*D23+'Optativa 3 Datos'!$E$5*F23+'Optativa 3 Datos'!$E$6*H23+'Optativa 3 Datos'!$E$7*J23+'Optativa 3 Datos'!$E$8*L23+'Optativa 3 Datos'!$E$9*N23+'Optativa 3 Datos'!$E$10*P23+'Optativa 3 Datos'!$E$11*R23+'Optativa 3 Datos'!$E$12*T23+'Optativa 3 Datos'!$E$13*V23,2)</f>
        <v>0</v>
      </c>
      <c r="AD23" s="24">
        <f>ROUND('Optativa 3 Datos'!$F$4*D23*E23+'Optativa 3 Datos'!$F$5*F23*G23+'Optativa 3 Datos'!$F$6*H23*I23+'Optativa 3 Datos'!$F$7*J23*K23+'Optativa 3 Datos'!$F$8*L23*M23+'Optativa 3 Datos'!$F$9*N23*O23+'Optativa 3 Datos'!$F$10*P23*Q23+'Optativa 3 Datos'!$F$11*R23*S23+'Optativa 3 Datos'!$F$12*T23*U23+'Optativa 3 Datos'!$F$13*V23*W23,2)</f>
        <v>0</v>
      </c>
      <c r="AE23" s="24">
        <f>ROUND('Optativa 3 Datos'!$F$4*D23+'Optativa 3 Datos'!$F$5*F23+'Optativa 3 Datos'!$F$6*H23+'Optativa 3 Datos'!$F$7*J23+'Optativa 3 Datos'!$F$8*L23+'Optativa 3 Datos'!$F$9*N23+'Optativa 3 Datos'!$F$10*P23+'Optativa 3 Datos'!$F$11*R23+'Optativa 3 Datos'!$F$12*T23+'Optativa 3 Datos'!$F$13*V23,2)</f>
        <v>0</v>
      </c>
      <c r="AF23" s="24">
        <f>ROUND('Optativa 3 Datos'!$G$4*D23*E23+'Optativa 3 Datos'!$G$5*F23*G23+'Optativa 3 Datos'!$G$6*H23*I23+'Optativa 3 Datos'!$G$7*J23*K23+'Optativa 3 Datos'!$G$8*L23*M23+'Optativa 3 Datos'!$G$9*N23*O23+'Optativa 3 Datos'!$G$10*P23*Q23+'Optativa 3 Datos'!$G$11*R23*S23+'Optativa 3 Datos'!$G$12*T23*U23+'Optativa 3 Datos'!$G$13*V23*W23,2)</f>
        <v>0</v>
      </c>
      <c r="AG23" s="24">
        <f>ROUND('Optativa 3 Datos'!$G$4*D23+'Optativa 3 Datos'!$G$5*F23+'Optativa 3 Datos'!$G$6*H23+'Optativa 3 Datos'!$G$7*J23+'Optativa 3 Datos'!$G$8*L23+'Optativa 3 Datos'!$G$9*N23+'Optativa 3 Datos'!$G$10*P23+'Optativa 3 Datos'!$G$11*R23+'Optativa 3 Datos'!$G$12*T23+'Optativa 3 Datos'!$G$13*V23,2)</f>
        <v>0</v>
      </c>
      <c r="AH23" s="24">
        <f>ROUND('Optativa 3 Datos'!$H$4*D23*E23+'Optativa 3 Datos'!$H$5*F23*G23+'Optativa 3 Datos'!$H$6*H23*I23+'Optativa 3 Datos'!$H$7*J23*K23+'Optativa 3 Datos'!$H$8*L23*M23+'Optativa 3 Datos'!$H$9*N23*O23+'Optativa 3 Datos'!$H$10*P23*Q23+'Optativa 3 Datos'!$H$11*R23*S23+'Optativa 3 Datos'!$H$12*T23*U23+'Optativa 3 Datos'!$H$13*V23*W23,2)</f>
        <v>0</v>
      </c>
      <c r="AI23" s="24">
        <f>ROUND('Optativa 3 Datos'!$H$4*D23+'Optativa 3 Datos'!$H$5*F23+'Optativa 3 Datos'!$H$6*H23+'Optativa 3 Datos'!$H$7*J23+'Optativa 3 Datos'!$H$8*L23+'Optativa 3 Datos'!$H$9*N23+'Optativa 3 Datos'!$H$10*P23+'Optativa 3 Datos'!$H$11*R23+'Optativa 3 Datos'!$H$12*T23+'Optativa 3 Datos'!$H$13*V23,2)</f>
        <v>0</v>
      </c>
      <c r="AJ23" s="24">
        <f>ROUND('Optativa 3 Datos'!$I$4*D23*E23+'Optativa 3 Datos'!$I$5*F23*G23+'Optativa 3 Datos'!$I$6*H23*I23+'Optativa 3 Datos'!$I$7*J23*K23+'Optativa 3 Datos'!$I$8*L23*M23+'Optativa 3 Datos'!$I$9*N23*O23+'Optativa 3 Datos'!$I$10*P23*Q23+'Optativa 3 Datos'!$I$11*R23*S23+'Optativa 3 Datos'!$I$12*T23*U23+'Optativa 3 Datos'!$I$13*V23*W23,2)</f>
        <v>0</v>
      </c>
      <c r="AK23" s="24">
        <f>ROUND('Optativa 3 Datos'!$I$4*D23+'Optativa 3 Datos'!$I$5*F23+'Optativa 3 Datos'!$I$6*H23+'Optativa 3 Datos'!$I$7*J23+'Optativa 3 Datos'!$I$8*L23+'Optativa 3 Datos'!$I$9*N23+'Optativa 3 Datos'!$I$10*P23+'Optativa 3 Datos'!$I$11*R23+'Optativa 3 Datos'!$I$12*T23+'Optativa 3 Datos'!$I$13*V23,2)</f>
        <v>0</v>
      </c>
      <c r="AL23" s="24">
        <f>ROUND('Optativa 3 Datos'!$J$4*D23*E23+'Optativa 3 Datos'!$J$5*F23*G23+'Optativa 3 Datos'!$J$6*H23*I23+'Optativa 3 Datos'!$J$7*J23*K23+'Optativa 3 Datos'!$J$8*L23*M23+'Optativa 3 Datos'!$J$9*N23*O23+'Optativa 3 Datos'!$J$10*P23*Q23+'Optativa 3 Datos'!$J$11*R23*S23+'Optativa 3 Datos'!$J$12*T23*U23+'Optativa 3 Datos'!$J$13*V23*W23,2)</f>
        <v>0</v>
      </c>
      <c r="AM23" s="24">
        <f>ROUND('Optativa 3 Datos'!$J$4*D23+'Optativa 3 Datos'!$J$5*F23+'Optativa 3 Datos'!$J$6*H23+'Optativa 3 Datos'!$J$7*J23+'Optativa 3 Datos'!$J$8*L23+'Optativa 3 Datos'!$J$9*N23+'Optativa 3 Datos'!$J$10*P23+'Optativa 3 Datos'!$J$11*R23+'Optativa 3 Datos'!$J$12*T23+'Optativa 3 Datos'!$J$13*V23,2)</f>
        <v>0</v>
      </c>
      <c r="AN23" s="24">
        <f>ROUND('Optativa 3 Datos'!$K$4*D23*E23+'Optativa 3 Datos'!$K$5*F23*G23+'Optativa 3 Datos'!$K$6*H23*I23+'Optativa 3 Datos'!$K$7*J23*K23+'Optativa 3 Datos'!$K$8*L23*M23+'Optativa 3 Datos'!$K$9*N23*O23+'Optativa 3 Datos'!$K$10*P23*Q23+'Optativa 3 Datos'!$K$11*R23*S23+'Optativa 3 Datos'!$K$12*T23*U23+'Optativa 3 Datos'!$K$13*V23*W23,2)</f>
        <v>0</v>
      </c>
      <c r="AO23" s="24">
        <f>ROUND('Optativa 3 Datos'!$K$4*D23+'Optativa 3 Datos'!$K$5*F23+'Optativa 3 Datos'!$K$6*H23+'Optativa 3 Datos'!$K$7*J23+'Optativa 3 Datos'!$K$8*L23+'Optativa 3 Datos'!$K$9*N23+'Optativa 3 Datos'!$K$10*P23+'Optativa 3 Datos'!$K$11*R23+'Optativa 3 Datos'!$K$12*T23+'Optativa 3 Datos'!$K$13*V23,2)</f>
        <v>0</v>
      </c>
    </row>
    <row r="24" spans="1:41" x14ac:dyDescent="0.25">
      <c r="A24" s="2">
        <v>21</v>
      </c>
      <c r="B24" s="1" t="str">
        <f>IF(ISBLANK(PRINCIPAL!B24)," ",PRINCIPAL!B24)</f>
        <v xml:space="preserve"> </v>
      </c>
      <c r="C24" s="14">
        <f t="shared" si="1"/>
        <v>0</v>
      </c>
      <c r="D24" s="12">
        <f t="shared" si="2"/>
        <v>0</v>
      </c>
      <c r="E24" s="10"/>
      <c r="F24" s="12">
        <f t="shared" si="8"/>
        <v>0</v>
      </c>
      <c r="G24" s="10"/>
      <c r="H24" s="12">
        <f t="shared" si="9"/>
        <v>0</v>
      </c>
      <c r="I24" s="10"/>
      <c r="J24" s="12">
        <f t="shared" si="10"/>
        <v>0</v>
      </c>
      <c r="K24" s="10"/>
      <c r="L24" s="12">
        <f t="shared" si="11"/>
        <v>0</v>
      </c>
      <c r="M24" s="10"/>
      <c r="N24" s="12">
        <f t="shared" si="3"/>
        <v>0</v>
      </c>
      <c r="O24" s="10"/>
      <c r="P24" s="12">
        <f t="shared" si="4"/>
        <v>0</v>
      </c>
      <c r="Q24" s="10"/>
      <c r="R24" s="12">
        <f t="shared" si="5"/>
        <v>0</v>
      </c>
      <c r="S24" s="10"/>
      <c r="T24" s="12">
        <f t="shared" si="6"/>
        <v>0</v>
      </c>
      <c r="U24" s="10"/>
      <c r="V24" s="12">
        <f t="shared" si="7"/>
        <v>0</v>
      </c>
      <c r="W24" s="10"/>
      <c r="Z24" s="24">
        <f>ROUND('Optativa 3 Datos'!$D$4*D24*E24+'Optativa 3 Datos'!$D$5*F24*G24+'Optativa 3 Datos'!$D$6*H24*I24+'Optativa 3 Datos'!$D$7*J24*K24+'Optativa 3 Datos'!$D$8*L24*M24+'Optativa 3 Datos'!$D$9*N24*O24+'Optativa 3 Datos'!$D$10*P24*Q24+'Optativa 3 Datos'!$D$11*R24*S24+'Optativa 3 Datos'!$D$12*T24*U24+'Optativa 3 Datos'!$D$13*V24*W24,2)</f>
        <v>0</v>
      </c>
      <c r="AA24" s="24">
        <f>ROUND('Optativa 3 Datos'!$D$4*D24+'Optativa 3 Datos'!$D$5*F24+'Optativa 3 Datos'!$D$6*H24+'Optativa 3 Datos'!$D$7*J24+'Optativa 3 Datos'!$D$8*L24+'Optativa 3 Datos'!$D$9*N24+'Optativa 3 Datos'!$D$10*P24+'Optativa 3 Datos'!$D$11*R24+'Optativa 3 Datos'!$D$12*T24+'Optativa 3 Datos'!$D$13*V24,2)</f>
        <v>0</v>
      </c>
      <c r="AB24" s="24">
        <f>ROUND('Optativa 3 Datos'!$E$4*D24*E24+'Optativa 3 Datos'!$E$5*F24*G24+'Optativa 3 Datos'!$E$6*H24*I24+'Optativa 3 Datos'!$E$7*J24*K24+'Optativa 3 Datos'!$E$8*L24*M24+'Optativa 3 Datos'!$E$9*N24*O24+'Optativa 3 Datos'!$E$10*P24*Q24+'Optativa 3 Datos'!$E$11*R24*S24+'Optativa 3 Datos'!$E$12*T24*U24+'Optativa 3 Datos'!$E$13*V24*W24,2)</f>
        <v>0</v>
      </c>
      <c r="AC24" s="24">
        <f>ROUND('Optativa 3 Datos'!$E$4*D24+'Optativa 3 Datos'!$E$5*F24+'Optativa 3 Datos'!$E$6*H24+'Optativa 3 Datos'!$E$7*J24+'Optativa 3 Datos'!$E$8*L24+'Optativa 3 Datos'!$E$9*N24+'Optativa 3 Datos'!$E$10*P24+'Optativa 3 Datos'!$E$11*R24+'Optativa 3 Datos'!$E$12*T24+'Optativa 3 Datos'!$E$13*V24,2)</f>
        <v>0</v>
      </c>
      <c r="AD24" s="24">
        <f>ROUND('Optativa 3 Datos'!$F$4*D24*E24+'Optativa 3 Datos'!$F$5*F24*G24+'Optativa 3 Datos'!$F$6*H24*I24+'Optativa 3 Datos'!$F$7*J24*K24+'Optativa 3 Datos'!$F$8*L24*M24+'Optativa 3 Datos'!$F$9*N24*O24+'Optativa 3 Datos'!$F$10*P24*Q24+'Optativa 3 Datos'!$F$11*R24*S24+'Optativa 3 Datos'!$F$12*T24*U24+'Optativa 3 Datos'!$F$13*V24*W24,2)</f>
        <v>0</v>
      </c>
      <c r="AE24" s="24">
        <f>ROUND('Optativa 3 Datos'!$F$4*D24+'Optativa 3 Datos'!$F$5*F24+'Optativa 3 Datos'!$F$6*H24+'Optativa 3 Datos'!$F$7*J24+'Optativa 3 Datos'!$F$8*L24+'Optativa 3 Datos'!$F$9*N24+'Optativa 3 Datos'!$F$10*P24+'Optativa 3 Datos'!$F$11*R24+'Optativa 3 Datos'!$F$12*T24+'Optativa 3 Datos'!$F$13*V24,2)</f>
        <v>0</v>
      </c>
      <c r="AF24" s="24">
        <f>ROUND('Optativa 3 Datos'!$G$4*D24*E24+'Optativa 3 Datos'!$G$5*F24*G24+'Optativa 3 Datos'!$G$6*H24*I24+'Optativa 3 Datos'!$G$7*J24*K24+'Optativa 3 Datos'!$G$8*L24*M24+'Optativa 3 Datos'!$G$9*N24*O24+'Optativa 3 Datos'!$G$10*P24*Q24+'Optativa 3 Datos'!$G$11*R24*S24+'Optativa 3 Datos'!$G$12*T24*U24+'Optativa 3 Datos'!$G$13*V24*W24,2)</f>
        <v>0</v>
      </c>
      <c r="AG24" s="24">
        <f>ROUND('Optativa 3 Datos'!$G$4*D24+'Optativa 3 Datos'!$G$5*F24+'Optativa 3 Datos'!$G$6*H24+'Optativa 3 Datos'!$G$7*J24+'Optativa 3 Datos'!$G$8*L24+'Optativa 3 Datos'!$G$9*N24+'Optativa 3 Datos'!$G$10*P24+'Optativa 3 Datos'!$G$11*R24+'Optativa 3 Datos'!$G$12*T24+'Optativa 3 Datos'!$G$13*V24,2)</f>
        <v>0</v>
      </c>
      <c r="AH24" s="24">
        <f>ROUND('Optativa 3 Datos'!$H$4*D24*E24+'Optativa 3 Datos'!$H$5*F24*G24+'Optativa 3 Datos'!$H$6*H24*I24+'Optativa 3 Datos'!$H$7*J24*K24+'Optativa 3 Datos'!$H$8*L24*M24+'Optativa 3 Datos'!$H$9*N24*O24+'Optativa 3 Datos'!$H$10*P24*Q24+'Optativa 3 Datos'!$H$11*R24*S24+'Optativa 3 Datos'!$H$12*T24*U24+'Optativa 3 Datos'!$H$13*V24*W24,2)</f>
        <v>0</v>
      </c>
      <c r="AI24" s="24">
        <f>ROUND('Optativa 3 Datos'!$H$4*D24+'Optativa 3 Datos'!$H$5*F24+'Optativa 3 Datos'!$H$6*H24+'Optativa 3 Datos'!$H$7*J24+'Optativa 3 Datos'!$H$8*L24+'Optativa 3 Datos'!$H$9*N24+'Optativa 3 Datos'!$H$10*P24+'Optativa 3 Datos'!$H$11*R24+'Optativa 3 Datos'!$H$12*T24+'Optativa 3 Datos'!$H$13*V24,2)</f>
        <v>0</v>
      </c>
      <c r="AJ24" s="24">
        <f>ROUND('Optativa 3 Datos'!$I$4*D24*E24+'Optativa 3 Datos'!$I$5*F24*G24+'Optativa 3 Datos'!$I$6*H24*I24+'Optativa 3 Datos'!$I$7*J24*K24+'Optativa 3 Datos'!$I$8*L24*M24+'Optativa 3 Datos'!$I$9*N24*O24+'Optativa 3 Datos'!$I$10*P24*Q24+'Optativa 3 Datos'!$I$11*R24*S24+'Optativa 3 Datos'!$I$12*T24*U24+'Optativa 3 Datos'!$I$13*V24*W24,2)</f>
        <v>0</v>
      </c>
      <c r="AK24" s="24">
        <f>ROUND('Optativa 3 Datos'!$I$4*D24+'Optativa 3 Datos'!$I$5*F24+'Optativa 3 Datos'!$I$6*H24+'Optativa 3 Datos'!$I$7*J24+'Optativa 3 Datos'!$I$8*L24+'Optativa 3 Datos'!$I$9*N24+'Optativa 3 Datos'!$I$10*P24+'Optativa 3 Datos'!$I$11*R24+'Optativa 3 Datos'!$I$12*T24+'Optativa 3 Datos'!$I$13*V24,2)</f>
        <v>0</v>
      </c>
      <c r="AL24" s="24">
        <f>ROUND('Optativa 3 Datos'!$J$4*D24*E24+'Optativa 3 Datos'!$J$5*F24*G24+'Optativa 3 Datos'!$J$6*H24*I24+'Optativa 3 Datos'!$J$7*J24*K24+'Optativa 3 Datos'!$J$8*L24*M24+'Optativa 3 Datos'!$J$9*N24*O24+'Optativa 3 Datos'!$J$10*P24*Q24+'Optativa 3 Datos'!$J$11*R24*S24+'Optativa 3 Datos'!$J$12*T24*U24+'Optativa 3 Datos'!$J$13*V24*W24,2)</f>
        <v>0</v>
      </c>
      <c r="AM24" s="24">
        <f>ROUND('Optativa 3 Datos'!$J$4*D24+'Optativa 3 Datos'!$J$5*F24+'Optativa 3 Datos'!$J$6*H24+'Optativa 3 Datos'!$J$7*J24+'Optativa 3 Datos'!$J$8*L24+'Optativa 3 Datos'!$J$9*N24+'Optativa 3 Datos'!$J$10*P24+'Optativa 3 Datos'!$J$11*R24+'Optativa 3 Datos'!$J$12*T24+'Optativa 3 Datos'!$J$13*V24,2)</f>
        <v>0</v>
      </c>
      <c r="AN24" s="24">
        <f>ROUND('Optativa 3 Datos'!$K$4*D24*E24+'Optativa 3 Datos'!$K$5*F24*G24+'Optativa 3 Datos'!$K$6*H24*I24+'Optativa 3 Datos'!$K$7*J24*K24+'Optativa 3 Datos'!$K$8*L24*M24+'Optativa 3 Datos'!$K$9*N24*O24+'Optativa 3 Datos'!$K$10*P24*Q24+'Optativa 3 Datos'!$K$11*R24*S24+'Optativa 3 Datos'!$K$12*T24*U24+'Optativa 3 Datos'!$K$13*V24*W24,2)</f>
        <v>0</v>
      </c>
      <c r="AO24" s="24">
        <f>ROUND('Optativa 3 Datos'!$K$4*D24+'Optativa 3 Datos'!$K$5*F24+'Optativa 3 Datos'!$K$6*H24+'Optativa 3 Datos'!$K$7*J24+'Optativa 3 Datos'!$K$8*L24+'Optativa 3 Datos'!$K$9*N24+'Optativa 3 Datos'!$K$10*P24+'Optativa 3 Datos'!$K$11*R24+'Optativa 3 Datos'!$K$12*T24+'Optativa 3 Datos'!$K$13*V24,2)</f>
        <v>0</v>
      </c>
    </row>
    <row r="25" spans="1:41" x14ac:dyDescent="0.25">
      <c r="A25" s="2">
        <v>22</v>
      </c>
      <c r="B25" s="2" t="str">
        <f>IF(ISBLANK(PRINCIPAL!B25)," ",PRINCIPAL!B25)</f>
        <v xml:space="preserve"> </v>
      </c>
      <c r="C25" s="14">
        <f t="shared" si="1"/>
        <v>0</v>
      </c>
      <c r="D25" s="12">
        <f t="shared" si="2"/>
        <v>0</v>
      </c>
      <c r="E25" s="9"/>
      <c r="F25" s="12">
        <f t="shared" si="8"/>
        <v>0</v>
      </c>
      <c r="G25" s="9"/>
      <c r="H25" s="12">
        <f t="shared" si="9"/>
        <v>0</v>
      </c>
      <c r="I25" s="9"/>
      <c r="J25" s="12">
        <f t="shared" si="10"/>
        <v>0</v>
      </c>
      <c r="K25" s="9"/>
      <c r="L25" s="12">
        <f t="shared" si="11"/>
        <v>0</v>
      </c>
      <c r="M25" s="9"/>
      <c r="N25" s="12">
        <f t="shared" si="3"/>
        <v>0</v>
      </c>
      <c r="O25" s="9"/>
      <c r="P25" s="12">
        <f t="shared" si="4"/>
        <v>0</v>
      </c>
      <c r="Q25" s="9"/>
      <c r="R25" s="12">
        <f t="shared" si="5"/>
        <v>0</v>
      </c>
      <c r="S25" s="9"/>
      <c r="T25" s="12">
        <f t="shared" si="6"/>
        <v>0</v>
      </c>
      <c r="U25" s="9"/>
      <c r="V25" s="12">
        <f t="shared" si="7"/>
        <v>0</v>
      </c>
      <c r="W25" s="9"/>
      <c r="Z25" s="24">
        <f>ROUND('Optativa 3 Datos'!$D$4*D25*E25+'Optativa 3 Datos'!$D$5*F25*G25+'Optativa 3 Datos'!$D$6*H25*I25+'Optativa 3 Datos'!$D$7*J25*K25+'Optativa 3 Datos'!$D$8*L25*M25+'Optativa 3 Datos'!$D$9*N25*O25+'Optativa 3 Datos'!$D$10*P25*Q25+'Optativa 3 Datos'!$D$11*R25*S25+'Optativa 3 Datos'!$D$12*T25*U25+'Optativa 3 Datos'!$D$13*V25*W25,2)</f>
        <v>0</v>
      </c>
      <c r="AA25" s="24">
        <f>ROUND('Optativa 3 Datos'!$D$4*D25+'Optativa 3 Datos'!$D$5*F25+'Optativa 3 Datos'!$D$6*H25+'Optativa 3 Datos'!$D$7*J25+'Optativa 3 Datos'!$D$8*L25+'Optativa 3 Datos'!$D$9*N25+'Optativa 3 Datos'!$D$10*P25+'Optativa 3 Datos'!$D$11*R25+'Optativa 3 Datos'!$D$12*T25+'Optativa 3 Datos'!$D$13*V25,2)</f>
        <v>0</v>
      </c>
      <c r="AB25" s="24">
        <f>ROUND('Optativa 3 Datos'!$E$4*D25*E25+'Optativa 3 Datos'!$E$5*F25*G25+'Optativa 3 Datos'!$E$6*H25*I25+'Optativa 3 Datos'!$E$7*J25*K25+'Optativa 3 Datos'!$E$8*L25*M25+'Optativa 3 Datos'!$E$9*N25*O25+'Optativa 3 Datos'!$E$10*P25*Q25+'Optativa 3 Datos'!$E$11*R25*S25+'Optativa 3 Datos'!$E$12*T25*U25+'Optativa 3 Datos'!$E$13*V25*W25,2)</f>
        <v>0</v>
      </c>
      <c r="AC25" s="24">
        <f>ROUND('Optativa 3 Datos'!$E$4*D25+'Optativa 3 Datos'!$E$5*F25+'Optativa 3 Datos'!$E$6*H25+'Optativa 3 Datos'!$E$7*J25+'Optativa 3 Datos'!$E$8*L25+'Optativa 3 Datos'!$E$9*N25+'Optativa 3 Datos'!$E$10*P25+'Optativa 3 Datos'!$E$11*R25+'Optativa 3 Datos'!$E$12*T25+'Optativa 3 Datos'!$E$13*V25,2)</f>
        <v>0</v>
      </c>
      <c r="AD25" s="24">
        <f>ROUND('Optativa 3 Datos'!$F$4*D25*E25+'Optativa 3 Datos'!$F$5*F25*G25+'Optativa 3 Datos'!$F$6*H25*I25+'Optativa 3 Datos'!$F$7*J25*K25+'Optativa 3 Datos'!$F$8*L25*M25+'Optativa 3 Datos'!$F$9*N25*O25+'Optativa 3 Datos'!$F$10*P25*Q25+'Optativa 3 Datos'!$F$11*R25*S25+'Optativa 3 Datos'!$F$12*T25*U25+'Optativa 3 Datos'!$F$13*V25*W25,2)</f>
        <v>0</v>
      </c>
      <c r="AE25" s="24">
        <f>ROUND('Optativa 3 Datos'!$F$4*D25+'Optativa 3 Datos'!$F$5*F25+'Optativa 3 Datos'!$F$6*H25+'Optativa 3 Datos'!$F$7*J25+'Optativa 3 Datos'!$F$8*L25+'Optativa 3 Datos'!$F$9*N25+'Optativa 3 Datos'!$F$10*P25+'Optativa 3 Datos'!$F$11*R25+'Optativa 3 Datos'!$F$12*T25+'Optativa 3 Datos'!$F$13*V25,2)</f>
        <v>0</v>
      </c>
      <c r="AF25" s="24">
        <f>ROUND('Optativa 3 Datos'!$G$4*D25*E25+'Optativa 3 Datos'!$G$5*F25*G25+'Optativa 3 Datos'!$G$6*H25*I25+'Optativa 3 Datos'!$G$7*J25*K25+'Optativa 3 Datos'!$G$8*L25*M25+'Optativa 3 Datos'!$G$9*N25*O25+'Optativa 3 Datos'!$G$10*P25*Q25+'Optativa 3 Datos'!$G$11*R25*S25+'Optativa 3 Datos'!$G$12*T25*U25+'Optativa 3 Datos'!$G$13*V25*W25,2)</f>
        <v>0</v>
      </c>
      <c r="AG25" s="24">
        <f>ROUND('Optativa 3 Datos'!$G$4*D25+'Optativa 3 Datos'!$G$5*F25+'Optativa 3 Datos'!$G$6*H25+'Optativa 3 Datos'!$G$7*J25+'Optativa 3 Datos'!$G$8*L25+'Optativa 3 Datos'!$G$9*N25+'Optativa 3 Datos'!$G$10*P25+'Optativa 3 Datos'!$G$11*R25+'Optativa 3 Datos'!$G$12*T25+'Optativa 3 Datos'!$G$13*V25,2)</f>
        <v>0</v>
      </c>
      <c r="AH25" s="24">
        <f>ROUND('Optativa 3 Datos'!$H$4*D25*E25+'Optativa 3 Datos'!$H$5*F25*G25+'Optativa 3 Datos'!$H$6*H25*I25+'Optativa 3 Datos'!$H$7*J25*K25+'Optativa 3 Datos'!$H$8*L25*M25+'Optativa 3 Datos'!$H$9*N25*O25+'Optativa 3 Datos'!$H$10*P25*Q25+'Optativa 3 Datos'!$H$11*R25*S25+'Optativa 3 Datos'!$H$12*T25*U25+'Optativa 3 Datos'!$H$13*V25*W25,2)</f>
        <v>0</v>
      </c>
      <c r="AI25" s="24">
        <f>ROUND('Optativa 3 Datos'!$H$4*D25+'Optativa 3 Datos'!$H$5*F25+'Optativa 3 Datos'!$H$6*H25+'Optativa 3 Datos'!$H$7*J25+'Optativa 3 Datos'!$H$8*L25+'Optativa 3 Datos'!$H$9*N25+'Optativa 3 Datos'!$H$10*P25+'Optativa 3 Datos'!$H$11*R25+'Optativa 3 Datos'!$H$12*T25+'Optativa 3 Datos'!$H$13*V25,2)</f>
        <v>0</v>
      </c>
      <c r="AJ25" s="24">
        <f>ROUND('Optativa 3 Datos'!$I$4*D25*E25+'Optativa 3 Datos'!$I$5*F25*G25+'Optativa 3 Datos'!$I$6*H25*I25+'Optativa 3 Datos'!$I$7*J25*K25+'Optativa 3 Datos'!$I$8*L25*M25+'Optativa 3 Datos'!$I$9*N25*O25+'Optativa 3 Datos'!$I$10*P25*Q25+'Optativa 3 Datos'!$I$11*R25*S25+'Optativa 3 Datos'!$I$12*T25*U25+'Optativa 3 Datos'!$I$13*V25*W25,2)</f>
        <v>0</v>
      </c>
      <c r="AK25" s="24">
        <f>ROUND('Optativa 3 Datos'!$I$4*D25+'Optativa 3 Datos'!$I$5*F25+'Optativa 3 Datos'!$I$6*H25+'Optativa 3 Datos'!$I$7*J25+'Optativa 3 Datos'!$I$8*L25+'Optativa 3 Datos'!$I$9*N25+'Optativa 3 Datos'!$I$10*P25+'Optativa 3 Datos'!$I$11*R25+'Optativa 3 Datos'!$I$12*T25+'Optativa 3 Datos'!$I$13*V25,2)</f>
        <v>0</v>
      </c>
      <c r="AL25" s="24">
        <f>ROUND('Optativa 3 Datos'!$J$4*D25*E25+'Optativa 3 Datos'!$J$5*F25*G25+'Optativa 3 Datos'!$J$6*H25*I25+'Optativa 3 Datos'!$J$7*J25*K25+'Optativa 3 Datos'!$J$8*L25*M25+'Optativa 3 Datos'!$J$9*N25*O25+'Optativa 3 Datos'!$J$10*P25*Q25+'Optativa 3 Datos'!$J$11*R25*S25+'Optativa 3 Datos'!$J$12*T25*U25+'Optativa 3 Datos'!$J$13*V25*W25,2)</f>
        <v>0</v>
      </c>
      <c r="AM25" s="24">
        <f>ROUND('Optativa 3 Datos'!$J$4*D25+'Optativa 3 Datos'!$J$5*F25+'Optativa 3 Datos'!$J$6*H25+'Optativa 3 Datos'!$J$7*J25+'Optativa 3 Datos'!$J$8*L25+'Optativa 3 Datos'!$J$9*N25+'Optativa 3 Datos'!$J$10*P25+'Optativa 3 Datos'!$J$11*R25+'Optativa 3 Datos'!$J$12*T25+'Optativa 3 Datos'!$J$13*V25,2)</f>
        <v>0</v>
      </c>
      <c r="AN25" s="24">
        <f>ROUND('Optativa 3 Datos'!$K$4*D25*E25+'Optativa 3 Datos'!$K$5*F25*G25+'Optativa 3 Datos'!$K$6*H25*I25+'Optativa 3 Datos'!$K$7*J25*K25+'Optativa 3 Datos'!$K$8*L25*M25+'Optativa 3 Datos'!$K$9*N25*O25+'Optativa 3 Datos'!$K$10*P25*Q25+'Optativa 3 Datos'!$K$11*R25*S25+'Optativa 3 Datos'!$K$12*T25*U25+'Optativa 3 Datos'!$K$13*V25*W25,2)</f>
        <v>0</v>
      </c>
      <c r="AO25" s="24">
        <f>ROUND('Optativa 3 Datos'!$K$4*D25+'Optativa 3 Datos'!$K$5*F25+'Optativa 3 Datos'!$K$6*H25+'Optativa 3 Datos'!$K$7*J25+'Optativa 3 Datos'!$K$8*L25+'Optativa 3 Datos'!$K$9*N25+'Optativa 3 Datos'!$K$10*P25+'Optativa 3 Datos'!$K$11*R25+'Optativa 3 Datos'!$K$12*T25+'Optativa 3 Datos'!$K$13*V25,2)</f>
        <v>0</v>
      </c>
    </row>
    <row r="26" spans="1:41" x14ac:dyDescent="0.25">
      <c r="A26" s="2">
        <v>23</v>
      </c>
      <c r="B26" s="1" t="str">
        <f>IF(ISBLANK(PRINCIPAL!B26)," ",PRINCIPAL!B26)</f>
        <v xml:space="preserve"> </v>
      </c>
      <c r="C26" s="14">
        <f t="shared" si="1"/>
        <v>0</v>
      </c>
      <c r="D26" s="12">
        <f t="shared" si="2"/>
        <v>0</v>
      </c>
      <c r="E26" s="10"/>
      <c r="F26" s="12">
        <f t="shared" si="8"/>
        <v>0</v>
      </c>
      <c r="G26" s="10"/>
      <c r="H26" s="12">
        <f t="shared" si="9"/>
        <v>0</v>
      </c>
      <c r="I26" s="10"/>
      <c r="J26" s="12">
        <f t="shared" si="10"/>
        <v>0</v>
      </c>
      <c r="K26" s="10"/>
      <c r="L26" s="12">
        <f t="shared" si="11"/>
        <v>0</v>
      </c>
      <c r="M26" s="10"/>
      <c r="N26" s="12">
        <f t="shared" si="3"/>
        <v>0</v>
      </c>
      <c r="O26" s="10"/>
      <c r="P26" s="12">
        <f t="shared" si="4"/>
        <v>0</v>
      </c>
      <c r="Q26" s="10"/>
      <c r="R26" s="12">
        <f t="shared" si="5"/>
        <v>0</v>
      </c>
      <c r="S26" s="10"/>
      <c r="T26" s="12">
        <f t="shared" si="6"/>
        <v>0</v>
      </c>
      <c r="U26" s="10"/>
      <c r="V26" s="12">
        <f t="shared" si="7"/>
        <v>0</v>
      </c>
      <c r="W26" s="10"/>
      <c r="Z26" s="24">
        <f>ROUND('Optativa 3 Datos'!$D$4*D26*E26+'Optativa 3 Datos'!$D$5*F26*G26+'Optativa 3 Datos'!$D$6*H26*I26+'Optativa 3 Datos'!$D$7*J26*K26+'Optativa 3 Datos'!$D$8*L26*M26+'Optativa 3 Datos'!$D$9*N26*O26+'Optativa 3 Datos'!$D$10*P26*Q26+'Optativa 3 Datos'!$D$11*R26*S26+'Optativa 3 Datos'!$D$12*T26*U26+'Optativa 3 Datos'!$D$13*V26*W26,2)</f>
        <v>0</v>
      </c>
      <c r="AA26" s="24">
        <f>ROUND('Optativa 3 Datos'!$D$4*D26+'Optativa 3 Datos'!$D$5*F26+'Optativa 3 Datos'!$D$6*H26+'Optativa 3 Datos'!$D$7*J26+'Optativa 3 Datos'!$D$8*L26+'Optativa 3 Datos'!$D$9*N26+'Optativa 3 Datos'!$D$10*P26+'Optativa 3 Datos'!$D$11*R26+'Optativa 3 Datos'!$D$12*T26+'Optativa 3 Datos'!$D$13*V26,2)</f>
        <v>0</v>
      </c>
      <c r="AB26" s="24">
        <f>ROUND('Optativa 3 Datos'!$E$4*D26*E26+'Optativa 3 Datos'!$E$5*F26*G26+'Optativa 3 Datos'!$E$6*H26*I26+'Optativa 3 Datos'!$E$7*J26*K26+'Optativa 3 Datos'!$E$8*L26*M26+'Optativa 3 Datos'!$E$9*N26*O26+'Optativa 3 Datos'!$E$10*P26*Q26+'Optativa 3 Datos'!$E$11*R26*S26+'Optativa 3 Datos'!$E$12*T26*U26+'Optativa 3 Datos'!$E$13*V26*W26,2)</f>
        <v>0</v>
      </c>
      <c r="AC26" s="24">
        <f>ROUND('Optativa 3 Datos'!$E$4*D26+'Optativa 3 Datos'!$E$5*F26+'Optativa 3 Datos'!$E$6*H26+'Optativa 3 Datos'!$E$7*J26+'Optativa 3 Datos'!$E$8*L26+'Optativa 3 Datos'!$E$9*N26+'Optativa 3 Datos'!$E$10*P26+'Optativa 3 Datos'!$E$11*R26+'Optativa 3 Datos'!$E$12*T26+'Optativa 3 Datos'!$E$13*V26,2)</f>
        <v>0</v>
      </c>
      <c r="AD26" s="24">
        <f>ROUND('Optativa 3 Datos'!$F$4*D26*E26+'Optativa 3 Datos'!$F$5*F26*G26+'Optativa 3 Datos'!$F$6*H26*I26+'Optativa 3 Datos'!$F$7*J26*K26+'Optativa 3 Datos'!$F$8*L26*M26+'Optativa 3 Datos'!$F$9*N26*O26+'Optativa 3 Datos'!$F$10*P26*Q26+'Optativa 3 Datos'!$F$11*R26*S26+'Optativa 3 Datos'!$F$12*T26*U26+'Optativa 3 Datos'!$F$13*V26*W26,2)</f>
        <v>0</v>
      </c>
      <c r="AE26" s="24">
        <f>ROUND('Optativa 3 Datos'!$F$4*D26+'Optativa 3 Datos'!$F$5*F26+'Optativa 3 Datos'!$F$6*H26+'Optativa 3 Datos'!$F$7*J26+'Optativa 3 Datos'!$F$8*L26+'Optativa 3 Datos'!$F$9*N26+'Optativa 3 Datos'!$F$10*P26+'Optativa 3 Datos'!$F$11*R26+'Optativa 3 Datos'!$F$12*T26+'Optativa 3 Datos'!$F$13*V26,2)</f>
        <v>0</v>
      </c>
      <c r="AF26" s="24">
        <f>ROUND('Optativa 3 Datos'!$G$4*D26*E26+'Optativa 3 Datos'!$G$5*F26*G26+'Optativa 3 Datos'!$G$6*H26*I26+'Optativa 3 Datos'!$G$7*J26*K26+'Optativa 3 Datos'!$G$8*L26*M26+'Optativa 3 Datos'!$G$9*N26*O26+'Optativa 3 Datos'!$G$10*P26*Q26+'Optativa 3 Datos'!$G$11*R26*S26+'Optativa 3 Datos'!$G$12*T26*U26+'Optativa 3 Datos'!$G$13*V26*W26,2)</f>
        <v>0</v>
      </c>
      <c r="AG26" s="24">
        <f>ROUND('Optativa 3 Datos'!$G$4*D26+'Optativa 3 Datos'!$G$5*F26+'Optativa 3 Datos'!$G$6*H26+'Optativa 3 Datos'!$G$7*J26+'Optativa 3 Datos'!$G$8*L26+'Optativa 3 Datos'!$G$9*N26+'Optativa 3 Datos'!$G$10*P26+'Optativa 3 Datos'!$G$11*R26+'Optativa 3 Datos'!$G$12*T26+'Optativa 3 Datos'!$G$13*V26,2)</f>
        <v>0</v>
      </c>
      <c r="AH26" s="24">
        <f>ROUND('Optativa 3 Datos'!$H$4*D26*E26+'Optativa 3 Datos'!$H$5*F26*G26+'Optativa 3 Datos'!$H$6*H26*I26+'Optativa 3 Datos'!$H$7*J26*K26+'Optativa 3 Datos'!$H$8*L26*M26+'Optativa 3 Datos'!$H$9*N26*O26+'Optativa 3 Datos'!$H$10*P26*Q26+'Optativa 3 Datos'!$H$11*R26*S26+'Optativa 3 Datos'!$H$12*T26*U26+'Optativa 3 Datos'!$H$13*V26*W26,2)</f>
        <v>0</v>
      </c>
      <c r="AI26" s="24">
        <f>ROUND('Optativa 3 Datos'!$H$4*D26+'Optativa 3 Datos'!$H$5*F26+'Optativa 3 Datos'!$H$6*H26+'Optativa 3 Datos'!$H$7*J26+'Optativa 3 Datos'!$H$8*L26+'Optativa 3 Datos'!$H$9*N26+'Optativa 3 Datos'!$H$10*P26+'Optativa 3 Datos'!$H$11*R26+'Optativa 3 Datos'!$H$12*T26+'Optativa 3 Datos'!$H$13*V26,2)</f>
        <v>0</v>
      </c>
      <c r="AJ26" s="24">
        <f>ROUND('Optativa 3 Datos'!$I$4*D26*E26+'Optativa 3 Datos'!$I$5*F26*G26+'Optativa 3 Datos'!$I$6*H26*I26+'Optativa 3 Datos'!$I$7*J26*K26+'Optativa 3 Datos'!$I$8*L26*M26+'Optativa 3 Datos'!$I$9*N26*O26+'Optativa 3 Datos'!$I$10*P26*Q26+'Optativa 3 Datos'!$I$11*R26*S26+'Optativa 3 Datos'!$I$12*T26*U26+'Optativa 3 Datos'!$I$13*V26*W26,2)</f>
        <v>0</v>
      </c>
      <c r="AK26" s="24">
        <f>ROUND('Optativa 3 Datos'!$I$4*D26+'Optativa 3 Datos'!$I$5*F26+'Optativa 3 Datos'!$I$6*H26+'Optativa 3 Datos'!$I$7*J26+'Optativa 3 Datos'!$I$8*L26+'Optativa 3 Datos'!$I$9*N26+'Optativa 3 Datos'!$I$10*P26+'Optativa 3 Datos'!$I$11*R26+'Optativa 3 Datos'!$I$12*T26+'Optativa 3 Datos'!$I$13*V26,2)</f>
        <v>0</v>
      </c>
      <c r="AL26" s="24">
        <f>ROUND('Optativa 3 Datos'!$J$4*D26*E26+'Optativa 3 Datos'!$J$5*F26*G26+'Optativa 3 Datos'!$J$6*H26*I26+'Optativa 3 Datos'!$J$7*J26*K26+'Optativa 3 Datos'!$J$8*L26*M26+'Optativa 3 Datos'!$J$9*N26*O26+'Optativa 3 Datos'!$J$10*P26*Q26+'Optativa 3 Datos'!$J$11*R26*S26+'Optativa 3 Datos'!$J$12*T26*U26+'Optativa 3 Datos'!$J$13*V26*W26,2)</f>
        <v>0</v>
      </c>
      <c r="AM26" s="24">
        <f>ROUND('Optativa 3 Datos'!$J$4*D26+'Optativa 3 Datos'!$J$5*F26+'Optativa 3 Datos'!$J$6*H26+'Optativa 3 Datos'!$J$7*J26+'Optativa 3 Datos'!$J$8*L26+'Optativa 3 Datos'!$J$9*N26+'Optativa 3 Datos'!$J$10*P26+'Optativa 3 Datos'!$J$11*R26+'Optativa 3 Datos'!$J$12*T26+'Optativa 3 Datos'!$J$13*V26,2)</f>
        <v>0</v>
      </c>
      <c r="AN26" s="24">
        <f>ROUND('Optativa 3 Datos'!$K$4*D26*E26+'Optativa 3 Datos'!$K$5*F26*G26+'Optativa 3 Datos'!$K$6*H26*I26+'Optativa 3 Datos'!$K$7*J26*K26+'Optativa 3 Datos'!$K$8*L26*M26+'Optativa 3 Datos'!$K$9*N26*O26+'Optativa 3 Datos'!$K$10*P26*Q26+'Optativa 3 Datos'!$K$11*R26*S26+'Optativa 3 Datos'!$K$12*T26*U26+'Optativa 3 Datos'!$K$13*V26*W26,2)</f>
        <v>0</v>
      </c>
      <c r="AO26" s="24">
        <f>ROUND('Optativa 3 Datos'!$K$4*D26+'Optativa 3 Datos'!$K$5*F26+'Optativa 3 Datos'!$K$6*H26+'Optativa 3 Datos'!$K$7*J26+'Optativa 3 Datos'!$K$8*L26+'Optativa 3 Datos'!$K$9*N26+'Optativa 3 Datos'!$K$10*P26+'Optativa 3 Datos'!$K$11*R26+'Optativa 3 Datos'!$K$12*T26+'Optativa 3 Datos'!$K$13*V26,2)</f>
        <v>0</v>
      </c>
    </row>
    <row r="27" spans="1:41" x14ac:dyDescent="0.25">
      <c r="A27" s="2">
        <v>24</v>
      </c>
      <c r="B27" s="2" t="str">
        <f>IF(ISBLANK(PRINCIPAL!B27)," ",PRINCIPAL!B27)</f>
        <v xml:space="preserve"> </v>
      </c>
      <c r="C27" s="14">
        <f t="shared" si="1"/>
        <v>0</v>
      </c>
      <c r="D27" s="12">
        <f t="shared" si="2"/>
        <v>0</v>
      </c>
      <c r="E27" s="9"/>
      <c r="F27" s="12">
        <f t="shared" si="8"/>
        <v>0</v>
      </c>
      <c r="G27" s="9"/>
      <c r="H27" s="12">
        <f t="shared" si="9"/>
        <v>0</v>
      </c>
      <c r="I27" s="9"/>
      <c r="J27" s="12">
        <f t="shared" si="10"/>
        <v>0</v>
      </c>
      <c r="K27" s="9"/>
      <c r="L27" s="12">
        <f t="shared" si="11"/>
        <v>0</v>
      </c>
      <c r="M27" s="9"/>
      <c r="N27" s="12">
        <f t="shared" si="3"/>
        <v>0</v>
      </c>
      <c r="O27" s="9"/>
      <c r="P27" s="12">
        <f t="shared" si="4"/>
        <v>0</v>
      </c>
      <c r="Q27" s="9"/>
      <c r="R27" s="12">
        <f t="shared" si="5"/>
        <v>0</v>
      </c>
      <c r="S27" s="9"/>
      <c r="T27" s="12">
        <f t="shared" si="6"/>
        <v>0</v>
      </c>
      <c r="U27" s="9"/>
      <c r="V27" s="12">
        <f t="shared" si="7"/>
        <v>0</v>
      </c>
      <c r="W27" s="9"/>
      <c r="Z27" s="24">
        <f>ROUND('Optativa 3 Datos'!$D$4*D27*E27+'Optativa 3 Datos'!$D$5*F27*G27+'Optativa 3 Datos'!$D$6*H27*I27+'Optativa 3 Datos'!$D$7*J27*K27+'Optativa 3 Datos'!$D$8*L27*M27+'Optativa 3 Datos'!$D$9*N27*O27+'Optativa 3 Datos'!$D$10*P27*Q27+'Optativa 3 Datos'!$D$11*R27*S27+'Optativa 3 Datos'!$D$12*T27*U27+'Optativa 3 Datos'!$D$13*V27*W27,2)</f>
        <v>0</v>
      </c>
      <c r="AA27" s="24">
        <f>ROUND('Optativa 3 Datos'!$D$4*D27+'Optativa 3 Datos'!$D$5*F27+'Optativa 3 Datos'!$D$6*H27+'Optativa 3 Datos'!$D$7*J27+'Optativa 3 Datos'!$D$8*L27+'Optativa 3 Datos'!$D$9*N27+'Optativa 3 Datos'!$D$10*P27+'Optativa 3 Datos'!$D$11*R27+'Optativa 3 Datos'!$D$12*T27+'Optativa 3 Datos'!$D$13*V27,2)</f>
        <v>0</v>
      </c>
      <c r="AB27" s="24">
        <f>ROUND('Optativa 3 Datos'!$E$4*D27*E27+'Optativa 3 Datos'!$E$5*F27*G27+'Optativa 3 Datos'!$E$6*H27*I27+'Optativa 3 Datos'!$E$7*J27*K27+'Optativa 3 Datos'!$E$8*L27*M27+'Optativa 3 Datos'!$E$9*N27*O27+'Optativa 3 Datos'!$E$10*P27*Q27+'Optativa 3 Datos'!$E$11*R27*S27+'Optativa 3 Datos'!$E$12*T27*U27+'Optativa 3 Datos'!$E$13*V27*W27,2)</f>
        <v>0</v>
      </c>
      <c r="AC27" s="24">
        <f>ROUND('Optativa 3 Datos'!$E$4*D27+'Optativa 3 Datos'!$E$5*F27+'Optativa 3 Datos'!$E$6*H27+'Optativa 3 Datos'!$E$7*J27+'Optativa 3 Datos'!$E$8*L27+'Optativa 3 Datos'!$E$9*N27+'Optativa 3 Datos'!$E$10*P27+'Optativa 3 Datos'!$E$11*R27+'Optativa 3 Datos'!$E$12*T27+'Optativa 3 Datos'!$E$13*V27,2)</f>
        <v>0</v>
      </c>
      <c r="AD27" s="24">
        <f>ROUND('Optativa 3 Datos'!$F$4*D27*E27+'Optativa 3 Datos'!$F$5*F27*G27+'Optativa 3 Datos'!$F$6*H27*I27+'Optativa 3 Datos'!$F$7*J27*K27+'Optativa 3 Datos'!$F$8*L27*M27+'Optativa 3 Datos'!$F$9*N27*O27+'Optativa 3 Datos'!$F$10*P27*Q27+'Optativa 3 Datos'!$F$11*R27*S27+'Optativa 3 Datos'!$F$12*T27*U27+'Optativa 3 Datos'!$F$13*V27*W27,2)</f>
        <v>0</v>
      </c>
      <c r="AE27" s="24">
        <f>ROUND('Optativa 3 Datos'!$F$4*D27+'Optativa 3 Datos'!$F$5*F27+'Optativa 3 Datos'!$F$6*H27+'Optativa 3 Datos'!$F$7*J27+'Optativa 3 Datos'!$F$8*L27+'Optativa 3 Datos'!$F$9*N27+'Optativa 3 Datos'!$F$10*P27+'Optativa 3 Datos'!$F$11*R27+'Optativa 3 Datos'!$F$12*T27+'Optativa 3 Datos'!$F$13*V27,2)</f>
        <v>0</v>
      </c>
      <c r="AF27" s="24">
        <f>ROUND('Optativa 3 Datos'!$G$4*D27*E27+'Optativa 3 Datos'!$G$5*F27*G27+'Optativa 3 Datos'!$G$6*H27*I27+'Optativa 3 Datos'!$G$7*J27*K27+'Optativa 3 Datos'!$G$8*L27*M27+'Optativa 3 Datos'!$G$9*N27*O27+'Optativa 3 Datos'!$G$10*P27*Q27+'Optativa 3 Datos'!$G$11*R27*S27+'Optativa 3 Datos'!$G$12*T27*U27+'Optativa 3 Datos'!$G$13*V27*W27,2)</f>
        <v>0</v>
      </c>
      <c r="AG27" s="24">
        <f>ROUND('Optativa 3 Datos'!$G$4*D27+'Optativa 3 Datos'!$G$5*F27+'Optativa 3 Datos'!$G$6*H27+'Optativa 3 Datos'!$G$7*J27+'Optativa 3 Datos'!$G$8*L27+'Optativa 3 Datos'!$G$9*N27+'Optativa 3 Datos'!$G$10*P27+'Optativa 3 Datos'!$G$11*R27+'Optativa 3 Datos'!$G$12*T27+'Optativa 3 Datos'!$G$13*V27,2)</f>
        <v>0</v>
      </c>
      <c r="AH27" s="24">
        <f>ROUND('Optativa 3 Datos'!$H$4*D27*E27+'Optativa 3 Datos'!$H$5*F27*G27+'Optativa 3 Datos'!$H$6*H27*I27+'Optativa 3 Datos'!$H$7*J27*K27+'Optativa 3 Datos'!$H$8*L27*M27+'Optativa 3 Datos'!$H$9*N27*O27+'Optativa 3 Datos'!$H$10*P27*Q27+'Optativa 3 Datos'!$H$11*R27*S27+'Optativa 3 Datos'!$H$12*T27*U27+'Optativa 3 Datos'!$H$13*V27*W27,2)</f>
        <v>0</v>
      </c>
      <c r="AI27" s="24">
        <f>ROUND('Optativa 3 Datos'!$H$4*D27+'Optativa 3 Datos'!$H$5*F27+'Optativa 3 Datos'!$H$6*H27+'Optativa 3 Datos'!$H$7*J27+'Optativa 3 Datos'!$H$8*L27+'Optativa 3 Datos'!$H$9*N27+'Optativa 3 Datos'!$H$10*P27+'Optativa 3 Datos'!$H$11*R27+'Optativa 3 Datos'!$H$12*T27+'Optativa 3 Datos'!$H$13*V27,2)</f>
        <v>0</v>
      </c>
      <c r="AJ27" s="24">
        <f>ROUND('Optativa 3 Datos'!$I$4*D27*E27+'Optativa 3 Datos'!$I$5*F27*G27+'Optativa 3 Datos'!$I$6*H27*I27+'Optativa 3 Datos'!$I$7*J27*K27+'Optativa 3 Datos'!$I$8*L27*M27+'Optativa 3 Datos'!$I$9*N27*O27+'Optativa 3 Datos'!$I$10*P27*Q27+'Optativa 3 Datos'!$I$11*R27*S27+'Optativa 3 Datos'!$I$12*T27*U27+'Optativa 3 Datos'!$I$13*V27*W27,2)</f>
        <v>0</v>
      </c>
      <c r="AK27" s="24">
        <f>ROUND('Optativa 3 Datos'!$I$4*D27+'Optativa 3 Datos'!$I$5*F27+'Optativa 3 Datos'!$I$6*H27+'Optativa 3 Datos'!$I$7*J27+'Optativa 3 Datos'!$I$8*L27+'Optativa 3 Datos'!$I$9*N27+'Optativa 3 Datos'!$I$10*P27+'Optativa 3 Datos'!$I$11*R27+'Optativa 3 Datos'!$I$12*T27+'Optativa 3 Datos'!$I$13*V27,2)</f>
        <v>0</v>
      </c>
      <c r="AL27" s="24">
        <f>ROUND('Optativa 3 Datos'!$J$4*D27*E27+'Optativa 3 Datos'!$J$5*F27*G27+'Optativa 3 Datos'!$J$6*H27*I27+'Optativa 3 Datos'!$J$7*J27*K27+'Optativa 3 Datos'!$J$8*L27*M27+'Optativa 3 Datos'!$J$9*N27*O27+'Optativa 3 Datos'!$J$10*P27*Q27+'Optativa 3 Datos'!$J$11*R27*S27+'Optativa 3 Datos'!$J$12*T27*U27+'Optativa 3 Datos'!$J$13*V27*W27,2)</f>
        <v>0</v>
      </c>
      <c r="AM27" s="24">
        <f>ROUND('Optativa 3 Datos'!$J$4*D27+'Optativa 3 Datos'!$J$5*F27+'Optativa 3 Datos'!$J$6*H27+'Optativa 3 Datos'!$J$7*J27+'Optativa 3 Datos'!$J$8*L27+'Optativa 3 Datos'!$J$9*N27+'Optativa 3 Datos'!$J$10*P27+'Optativa 3 Datos'!$J$11*R27+'Optativa 3 Datos'!$J$12*T27+'Optativa 3 Datos'!$J$13*V27,2)</f>
        <v>0</v>
      </c>
      <c r="AN27" s="24">
        <f>ROUND('Optativa 3 Datos'!$K$4*D27*E27+'Optativa 3 Datos'!$K$5*F27*G27+'Optativa 3 Datos'!$K$6*H27*I27+'Optativa 3 Datos'!$K$7*J27*K27+'Optativa 3 Datos'!$K$8*L27*M27+'Optativa 3 Datos'!$K$9*N27*O27+'Optativa 3 Datos'!$K$10*P27*Q27+'Optativa 3 Datos'!$K$11*R27*S27+'Optativa 3 Datos'!$K$12*T27*U27+'Optativa 3 Datos'!$K$13*V27*W27,2)</f>
        <v>0</v>
      </c>
      <c r="AO27" s="24">
        <f>ROUND('Optativa 3 Datos'!$K$4*D27+'Optativa 3 Datos'!$K$5*F27+'Optativa 3 Datos'!$K$6*H27+'Optativa 3 Datos'!$K$7*J27+'Optativa 3 Datos'!$K$8*L27+'Optativa 3 Datos'!$K$9*N27+'Optativa 3 Datos'!$K$10*P27+'Optativa 3 Datos'!$K$11*R27+'Optativa 3 Datos'!$K$12*T27+'Optativa 3 Datos'!$K$13*V27,2)</f>
        <v>0</v>
      </c>
    </row>
    <row r="28" spans="1:41" x14ac:dyDescent="0.25">
      <c r="A28" s="2">
        <v>25</v>
      </c>
      <c r="B28" s="1" t="str">
        <f>IF(ISBLANK(PRINCIPAL!B28)," ",PRINCIPAL!B28)</f>
        <v xml:space="preserve"> </v>
      </c>
      <c r="C28" s="14">
        <f t="shared" si="1"/>
        <v>0</v>
      </c>
      <c r="D28" s="12">
        <f t="shared" si="2"/>
        <v>0</v>
      </c>
      <c r="E28" s="10"/>
      <c r="F28" s="12">
        <f t="shared" si="8"/>
        <v>0</v>
      </c>
      <c r="G28" s="10"/>
      <c r="H28" s="12">
        <f t="shared" si="9"/>
        <v>0</v>
      </c>
      <c r="I28" s="10"/>
      <c r="J28" s="12">
        <f t="shared" si="10"/>
        <v>0</v>
      </c>
      <c r="K28" s="10"/>
      <c r="L28" s="12">
        <f t="shared" si="11"/>
        <v>0</v>
      </c>
      <c r="M28" s="10"/>
      <c r="N28" s="12">
        <f t="shared" si="3"/>
        <v>0</v>
      </c>
      <c r="O28" s="10"/>
      <c r="P28" s="12">
        <f t="shared" si="4"/>
        <v>0</v>
      </c>
      <c r="Q28" s="10"/>
      <c r="R28" s="12">
        <f t="shared" si="5"/>
        <v>0</v>
      </c>
      <c r="S28" s="10"/>
      <c r="T28" s="12">
        <f t="shared" si="6"/>
        <v>0</v>
      </c>
      <c r="U28" s="10"/>
      <c r="V28" s="12">
        <f t="shared" si="7"/>
        <v>0</v>
      </c>
      <c r="W28" s="10"/>
      <c r="Z28" s="24">
        <f>ROUND('Optativa 3 Datos'!$D$4*D28*E28+'Optativa 3 Datos'!$D$5*F28*G28+'Optativa 3 Datos'!$D$6*H28*I28+'Optativa 3 Datos'!$D$7*J28*K28+'Optativa 3 Datos'!$D$8*L28*M28+'Optativa 3 Datos'!$D$9*N28*O28+'Optativa 3 Datos'!$D$10*P28*Q28+'Optativa 3 Datos'!$D$11*R28*S28+'Optativa 3 Datos'!$D$12*T28*U28+'Optativa 3 Datos'!$D$13*V28*W28,2)</f>
        <v>0</v>
      </c>
      <c r="AA28" s="24">
        <f>ROUND('Optativa 3 Datos'!$D$4*D28+'Optativa 3 Datos'!$D$5*F28+'Optativa 3 Datos'!$D$6*H28+'Optativa 3 Datos'!$D$7*J28+'Optativa 3 Datos'!$D$8*L28+'Optativa 3 Datos'!$D$9*N28+'Optativa 3 Datos'!$D$10*P28+'Optativa 3 Datos'!$D$11*R28+'Optativa 3 Datos'!$D$12*T28+'Optativa 3 Datos'!$D$13*V28,2)</f>
        <v>0</v>
      </c>
      <c r="AB28" s="24">
        <f>ROUND('Optativa 3 Datos'!$E$4*D28*E28+'Optativa 3 Datos'!$E$5*F28*G28+'Optativa 3 Datos'!$E$6*H28*I28+'Optativa 3 Datos'!$E$7*J28*K28+'Optativa 3 Datos'!$E$8*L28*M28+'Optativa 3 Datos'!$E$9*N28*O28+'Optativa 3 Datos'!$E$10*P28*Q28+'Optativa 3 Datos'!$E$11*R28*S28+'Optativa 3 Datos'!$E$12*T28*U28+'Optativa 3 Datos'!$E$13*V28*W28,2)</f>
        <v>0</v>
      </c>
      <c r="AC28" s="24">
        <f>ROUND('Optativa 3 Datos'!$E$4*D28+'Optativa 3 Datos'!$E$5*F28+'Optativa 3 Datos'!$E$6*H28+'Optativa 3 Datos'!$E$7*J28+'Optativa 3 Datos'!$E$8*L28+'Optativa 3 Datos'!$E$9*N28+'Optativa 3 Datos'!$E$10*P28+'Optativa 3 Datos'!$E$11*R28+'Optativa 3 Datos'!$E$12*T28+'Optativa 3 Datos'!$E$13*V28,2)</f>
        <v>0</v>
      </c>
      <c r="AD28" s="24">
        <f>ROUND('Optativa 3 Datos'!$F$4*D28*E28+'Optativa 3 Datos'!$F$5*F28*G28+'Optativa 3 Datos'!$F$6*H28*I28+'Optativa 3 Datos'!$F$7*J28*K28+'Optativa 3 Datos'!$F$8*L28*M28+'Optativa 3 Datos'!$F$9*N28*O28+'Optativa 3 Datos'!$F$10*P28*Q28+'Optativa 3 Datos'!$F$11*R28*S28+'Optativa 3 Datos'!$F$12*T28*U28+'Optativa 3 Datos'!$F$13*V28*W28,2)</f>
        <v>0</v>
      </c>
      <c r="AE28" s="24">
        <f>ROUND('Optativa 3 Datos'!$F$4*D28+'Optativa 3 Datos'!$F$5*F28+'Optativa 3 Datos'!$F$6*H28+'Optativa 3 Datos'!$F$7*J28+'Optativa 3 Datos'!$F$8*L28+'Optativa 3 Datos'!$F$9*N28+'Optativa 3 Datos'!$F$10*P28+'Optativa 3 Datos'!$F$11*R28+'Optativa 3 Datos'!$F$12*T28+'Optativa 3 Datos'!$F$13*V28,2)</f>
        <v>0</v>
      </c>
      <c r="AF28" s="24">
        <f>ROUND('Optativa 3 Datos'!$G$4*D28*E28+'Optativa 3 Datos'!$G$5*F28*G28+'Optativa 3 Datos'!$G$6*H28*I28+'Optativa 3 Datos'!$G$7*J28*K28+'Optativa 3 Datos'!$G$8*L28*M28+'Optativa 3 Datos'!$G$9*N28*O28+'Optativa 3 Datos'!$G$10*P28*Q28+'Optativa 3 Datos'!$G$11*R28*S28+'Optativa 3 Datos'!$G$12*T28*U28+'Optativa 3 Datos'!$G$13*V28*W28,2)</f>
        <v>0</v>
      </c>
      <c r="AG28" s="24">
        <f>ROUND('Optativa 3 Datos'!$G$4*D28+'Optativa 3 Datos'!$G$5*F28+'Optativa 3 Datos'!$G$6*H28+'Optativa 3 Datos'!$G$7*J28+'Optativa 3 Datos'!$G$8*L28+'Optativa 3 Datos'!$G$9*N28+'Optativa 3 Datos'!$G$10*P28+'Optativa 3 Datos'!$G$11*R28+'Optativa 3 Datos'!$G$12*T28+'Optativa 3 Datos'!$G$13*V28,2)</f>
        <v>0</v>
      </c>
      <c r="AH28" s="24">
        <f>ROUND('Optativa 3 Datos'!$H$4*D28*E28+'Optativa 3 Datos'!$H$5*F28*G28+'Optativa 3 Datos'!$H$6*H28*I28+'Optativa 3 Datos'!$H$7*J28*K28+'Optativa 3 Datos'!$H$8*L28*M28+'Optativa 3 Datos'!$H$9*N28*O28+'Optativa 3 Datos'!$H$10*P28*Q28+'Optativa 3 Datos'!$H$11*R28*S28+'Optativa 3 Datos'!$H$12*T28*U28+'Optativa 3 Datos'!$H$13*V28*W28,2)</f>
        <v>0</v>
      </c>
      <c r="AI28" s="24">
        <f>ROUND('Optativa 3 Datos'!$H$4*D28+'Optativa 3 Datos'!$H$5*F28+'Optativa 3 Datos'!$H$6*H28+'Optativa 3 Datos'!$H$7*J28+'Optativa 3 Datos'!$H$8*L28+'Optativa 3 Datos'!$H$9*N28+'Optativa 3 Datos'!$H$10*P28+'Optativa 3 Datos'!$H$11*R28+'Optativa 3 Datos'!$H$12*T28+'Optativa 3 Datos'!$H$13*V28,2)</f>
        <v>0</v>
      </c>
      <c r="AJ28" s="24">
        <f>ROUND('Optativa 3 Datos'!$I$4*D28*E28+'Optativa 3 Datos'!$I$5*F28*G28+'Optativa 3 Datos'!$I$6*H28*I28+'Optativa 3 Datos'!$I$7*J28*K28+'Optativa 3 Datos'!$I$8*L28*M28+'Optativa 3 Datos'!$I$9*N28*O28+'Optativa 3 Datos'!$I$10*P28*Q28+'Optativa 3 Datos'!$I$11*R28*S28+'Optativa 3 Datos'!$I$12*T28*U28+'Optativa 3 Datos'!$I$13*V28*W28,2)</f>
        <v>0</v>
      </c>
      <c r="AK28" s="24">
        <f>ROUND('Optativa 3 Datos'!$I$4*D28+'Optativa 3 Datos'!$I$5*F28+'Optativa 3 Datos'!$I$6*H28+'Optativa 3 Datos'!$I$7*J28+'Optativa 3 Datos'!$I$8*L28+'Optativa 3 Datos'!$I$9*N28+'Optativa 3 Datos'!$I$10*P28+'Optativa 3 Datos'!$I$11*R28+'Optativa 3 Datos'!$I$12*T28+'Optativa 3 Datos'!$I$13*V28,2)</f>
        <v>0</v>
      </c>
      <c r="AL28" s="24">
        <f>ROUND('Optativa 3 Datos'!$J$4*D28*E28+'Optativa 3 Datos'!$J$5*F28*G28+'Optativa 3 Datos'!$J$6*H28*I28+'Optativa 3 Datos'!$J$7*J28*K28+'Optativa 3 Datos'!$J$8*L28*M28+'Optativa 3 Datos'!$J$9*N28*O28+'Optativa 3 Datos'!$J$10*P28*Q28+'Optativa 3 Datos'!$J$11*R28*S28+'Optativa 3 Datos'!$J$12*T28*U28+'Optativa 3 Datos'!$J$13*V28*W28,2)</f>
        <v>0</v>
      </c>
      <c r="AM28" s="24">
        <f>ROUND('Optativa 3 Datos'!$J$4*D28+'Optativa 3 Datos'!$J$5*F28+'Optativa 3 Datos'!$J$6*H28+'Optativa 3 Datos'!$J$7*J28+'Optativa 3 Datos'!$J$8*L28+'Optativa 3 Datos'!$J$9*N28+'Optativa 3 Datos'!$J$10*P28+'Optativa 3 Datos'!$J$11*R28+'Optativa 3 Datos'!$J$12*T28+'Optativa 3 Datos'!$J$13*V28,2)</f>
        <v>0</v>
      </c>
      <c r="AN28" s="24">
        <f>ROUND('Optativa 3 Datos'!$K$4*D28*E28+'Optativa 3 Datos'!$K$5*F28*G28+'Optativa 3 Datos'!$K$6*H28*I28+'Optativa 3 Datos'!$K$7*J28*K28+'Optativa 3 Datos'!$K$8*L28*M28+'Optativa 3 Datos'!$K$9*N28*O28+'Optativa 3 Datos'!$K$10*P28*Q28+'Optativa 3 Datos'!$K$11*R28*S28+'Optativa 3 Datos'!$K$12*T28*U28+'Optativa 3 Datos'!$K$13*V28*W28,2)</f>
        <v>0</v>
      </c>
      <c r="AO28" s="24">
        <f>ROUND('Optativa 3 Datos'!$K$4*D28+'Optativa 3 Datos'!$K$5*F28+'Optativa 3 Datos'!$K$6*H28+'Optativa 3 Datos'!$K$7*J28+'Optativa 3 Datos'!$K$8*L28+'Optativa 3 Datos'!$K$9*N28+'Optativa 3 Datos'!$K$10*P28+'Optativa 3 Datos'!$K$11*R28+'Optativa 3 Datos'!$K$12*T28+'Optativa 3 Datos'!$K$13*V28,2)</f>
        <v>0</v>
      </c>
    </row>
    <row r="29" spans="1:41" x14ac:dyDescent="0.25">
      <c r="A29" s="2">
        <v>26</v>
      </c>
      <c r="B29" s="2" t="str">
        <f>IF(ISBLANK(PRINCIPAL!B29)," ",PRINCIPAL!B29)</f>
        <v xml:space="preserve"> </v>
      </c>
      <c r="C29" s="14">
        <f t="shared" si="1"/>
        <v>0</v>
      </c>
      <c r="D29" s="12">
        <f t="shared" si="2"/>
        <v>0</v>
      </c>
      <c r="E29" s="9"/>
      <c r="F29" s="12">
        <f t="shared" si="8"/>
        <v>0</v>
      </c>
      <c r="G29" s="9"/>
      <c r="H29" s="12">
        <f t="shared" si="9"/>
        <v>0</v>
      </c>
      <c r="I29" s="9"/>
      <c r="J29" s="12">
        <f t="shared" si="10"/>
        <v>0</v>
      </c>
      <c r="K29" s="9"/>
      <c r="L29" s="12">
        <f t="shared" si="11"/>
        <v>0</v>
      </c>
      <c r="M29" s="9"/>
      <c r="N29" s="12">
        <f t="shared" si="3"/>
        <v>0</v>
      </c>
      <c r="O29" s="9"/>
      <c r="P29" s="12">
        <f t="shared" si="4"/>
        <v>0</v>
      </c>
      <c r="Q29" s="9"/>
      <c r="R29" s="12">
        <f t="shared" si="5"/>
        <v>0</v>
      </c>
      <c r="S29" s="9"/>
      <c r="T29" s="12">
        <f t="shared" si="6"/>
        <v>0</v>
      </c>
      <c r="U29" s="9"/>
      <c r="V29" s="12">
        <f t="shared" si="7"/>
        <v>0</v>
      </c>
      <c r="W29" s="9"/>
      <c r="Z29" s="24">
        <f>ROUND('Optativa 3 Datos'!$D$4*D29*E29+'Optativa 3 Datos'!$D$5*F29*G29+'Optativa 3 Datos'!$D$6*H29*I29+'Optativa 3 Datos'!$D$7*J29*K29+'Optativa 3 Datos'!$D$8*L29*M29+'Optativa 3 Datos'!$D$9*N29*O29+'Optativa 3 Datos'!$D$10*P29*Q29+'Optativa 3 Datos'!$D$11*R29*S29+'Optativa 3 Datos'!$D$12*T29*U29+'Optativa 3 Datos'!$D$13*V29*W29,2)</f>
        <v>0</v>
      </c>
      <c r="AA29" s="24">
        <f>ROUND('Optativa 3 Datos'!$D$4*D29+'Optativa 3 Datos'!$D$5*F29+'Optativa 3 Datos'!$D$6*H29+'Optativa 3 Datos'!$D$7*J29+'Optativa 3 Datos'!$D$8*L29+'Optativa 3 Datos'!$D$9*N29+'Optativa 3 Datos'!$D$10*P29+'Optativa 3 Datos'!$D$11*R29+'Optativa 3 Datos'!$D$12*T29+'Optativa 3 Datos'!$D$13*V29,2)</f>
        <v>0</v>
      </c>
      <c r="AB29" s="24">
        <f>ROUND('Optativa 3 Datos'!$E$4*D29*E29+'Optativa 3 Datos'!$E$5*F29*G29+'Optativa 3 Datos'!$E$6*H29*I29+'Optativa 3 Datos'!$E$7*J29*K29+'Optativa 3 Datos'!$E$8*L29*M29+'Optativa 3 Datos'!$E$9*N29*O29+'Optativa 3 Datos'!$E$10*P29*Q29+'Optativa 3 Datos'!$E$11*R29*S29+'Optativa 3 Datos'!$E$12*T29*U29+'Optativa 3 Datos'!$E$13*V29*W29,2)</f>
        <v>0</v>
      </c>
      <c r="AC29" s="24">
        <f>ROUND('Optativa 3 Datos'!$E$4*D29+'Optativa 3 Datos'!$E$5*F29+'Optativa 3 Datos'!$E$6*H29+'Optativa 3 Datos'!$E$7*J29+'Optativa 3 Datos'!$E$8*L29+'Optativa 3 Datos'!$E$9*N29+'Optativa 3 Datos'!$E$10*P29+'Optativa 3 Datos'!$E$11*R29+'Optativa 3 Datos'!$E$12*T29+'Optativa 3 Datos'!$E$13*V29,2)</f>
        <v>0</v>
      </c>
      <c r="AD29" s="24">
        <f>ROUND('Optativa 3 Datos'!$F$4*D29*E29+'Optativa 3 Datos'!$F$5*F29*G29+'Optativa 3 Datos'!$F$6*H29*I29+'Optativa 3 Datos'!$F$7*J29*K29+'Optativa 3 Datos'!$F$8*L29*M29+'Optativa 3 Datos'!$F$9*N29*O29+'Optativa 3 Datos'!$F$10*P29*Q29+'Optativa 3 Datos'!$F$11*R29*S29+'Optativa 3 Datos'!$F$12*T29*U29+'Optativa 3 Datos'!$F$13*V29*W29,2)</f>
        <v>0</v>
      </c>
      <c r="AE29" s="24">
        <f>ROUND('Optativa 3 Datos'!$F$4*D29+'Optativa 3 Datos'!$F$5*F29+'Optativa 3 Datos'!$F$6*H29+'Optativa 3 Datos'!$F$7*J29+'Optativa 3 Datos'!$F$8*L29+'Optativa 3 Datos'!$F$9*N29+'Optativa 3 Datos'!$F$10*P29+'Optativa 3 Datos'!$F$11*R29+'Optativa 3 Datos'!$F$12*T29+'Optativa 3 Datos'!$F$13*V29,2)</f>
        <v>0</v>
      </c>
      <c r="AF29" s="24">
        <f>ROUND('Optativa 3 Datos'!$G$4*D29*E29+'Optativa 3 Datos'!$G$5*F29*G29+'Optativa 3 Datos'!$G$6*H29*I29+'Optativa 3 Datos'!$G$7*J29*K29+'Optativa 3 Datos'!$G$8*L29*M29+'Optativa 3 Datos'!$G$9*N29*O29+'Optativa 3 Datos'!$G$10*P29*Q29+'Optativa 3 Datos'!$G$11*R29*S29+'Optativa 3 Datos'!$G$12*T29*U29+'Optativa 3 Datos'!$G$13*V29*W29,2)</f>
        <v>0</v>
      </c>
      <c r="AG29" s="24">
        <f>ROUND('Optativa 3 Datos'!$G$4*D29+'Optativa 3 Datos'!$G$5*F29+'Optativa 3 Datos'!$G$6*H29+'Optativa 3 Datos'!$G$7*J29+'Optativa 3 Datos'!$G$8*L29+'Optativa 3 Datos'!$G$9*N29+'Optativa 3 Datos'!$G$10*P29+'Optativa 3 Datos'!$G$11*R29+'Optativa 3 Datos'!$G$12*T29+'Optativa 3 Datos'!$G$13*V29,2)</f>
        <v>0</v>
      </c>
      <c r="AH29" s="24">
        <f>ROUND('Optativa 3 Datos'!$H$4*D29*E29+'Optativa 3 Datos'!$H$5*F29*G29+'Optativa 3 Datos'!$H$6*H29*I29+'Optativa 3 Datos'!$H$7*J29*K29+'Optativa 3 Datos'!$H$8*L29*M29+'Optativa 3 Datos'!$H$9*N29*O29+'Optativa 3 Datos'!$H$10*P29*Q29+'Optativa 3 Datos'!$H$11*R29*S29+'Optativa 3 Datos'!$H$12*T29*U29+'Optativa 3 Datos'!$H$13*V29*W29,2)</f>
        <v>0</v>
      </c>
      <c r="AI29" s="24">
        <f>ROUND('Optativa 3 Datos'!$H$4*D29+'Optativa 3 Datos'!$H$5*F29+'Optativa 3 Datos'!$H$6*H29+'Optativa 3 Datos'!$H$7*J29+'Optativa 3 Datos'!$H$8*L29+'Optativa 3 Datos'!$H$9*N29+'Optativa 3 Datos'!$H$10*P29+'Optativa 3 Datos'!$H$11*R29+'Optativa 3 Datos'!$H$12*T29+'Optativa 3 Datos'!$H$13*V29,2)</f>
        <v>0</v>
      </c>
      <c r="AJ29" s="24">
        <f>ROUND('Optativa 3 Datos'!$I$4*D29*E29+'Optativa 3 Datos'!$I$5*F29*G29+'Optativa 3 Datos'!$I$6*H29*I29+'Optativa 3 Datos'!$I$7*J29*K29+'Optativa 3 Datos'!$I$8*L29*M29+'Optativa 3 Datos'!$I$9*N29*O29+'Optativa 3 Datos'!$I$10*P29*Q29+'Optativa 3 Datos'!$I$11*R29*S29+'Optativa 3 Datos'!$I$12*T29*U29+'Optativa 3 Datos'!$I$13*V29*W29,2)</f>
        <v>0</v>
      </c>
      <c r="AK29" s="24">
        <f>ROUND('Optativa 3 Datos'!$I$4*D29+'Optativa 3 Datos'!$I$5*F29+'Optativa 3 Datos'!$I$6*H29+'Optativa 3 Datos'!$I$7*J29+'Optativa 3 Datos'!$I$8*L29+'Optativa 3 Datos'!$I$9*N29+'Optativa 3 Datos'!$I$10*P29+'Optativa 3 Datos'!$I$11*R29+'Optativa 3 Datos'!$I$12*T29+'Optativa 3 Datos'!$I$13*V29,2)</f>
        <v>0</v>
      </c>
      <c r="AL29" s="24">
        <f>ROUND('Optativa 3 Datos'!$J$4*D29*E29+'Optativa 3 Datos'!$J$5*F29*G29+'Optativa 3 Datos'!$J$6*H29*I29+'Optativa 3 Datos'!$J$7*J29*K29+'Optativa 3 Datos'!$J$8*L29*M29+'Optativa 3 Datos'!$J$9*N29*O29+'Optativa 3 Datos'!$J$10*P29*Q29+'Optativa 3 Datos'!$J$11*R29*S29+'Optativa 3 Datos'!$J$12*T29*U29+'Optativa 3 Datos'!$J$13*V29*W29,2)</f>
        <v>0</v>
      </c>
      <c r="AM29" s="24">
        <f>ROUND('Optativa 3 Datos'!$J$4*D29+'Optativa 3 Datos'!$J$5*F29+'Optativa 3 Datos'!$J$6*H29+'Optativa 3 Datos'!$J$7*J29+'Optativa 3 Datos'!$J$8*L29+'Optativa 3 Datos'!$J$9*N29+'Optativa 3 Datos'!$J$10*P29+'Optativa 3 Datos'!$J$11*R29+'Optativa 3 Datos'!$J$12*T29+'Optativa 3 Datos'!$J$13*V29,2)</f>
        <v>0</v>
      </c>
      <c r="AN29" s="24">
        <f>ROUND('Optativa 3 Datos'!$K$4*D29*E29+'Optativa 3 Datos'!$K$5*F29*G29+'Optativa 3 Datos'!$K$6*H29*I29+'Optativa 3 Datos'!$K$7*J29*K29+'Optativa 3 Datos'!$K$8*L29*M29+'Optativa 3 Datos'!$K$9*N29*O29+'Optativa 3 Datos'!$K$10*P29*Q29+'Optativa 3 Datos'!$K$11*R29*S29+'Optativa 3 Datos'!$K$12*T29*U29+'Optativa 3 Datos'!$K$13*V29*W29,2)</f>
        <v>0</v>
      </c>
      <c r="AO29" s="24">
        <f>ROUND('Optativa 3 Datos'!$K$4*D29+'Optativa 3 Datos'!$K$5*F29+'Optativa 3 Datos'!$K$6*H29+'Optativa 3 Datos'!$K$7*J29+'Optativa 3 Datos'!$K$8*L29+'Optativa 3 Datos'!$K$9*N29+'Optativa 3 Datos'!$K$10*P29+'Optativa 3 Datos'!$K$11*R29+'Optativa 3 Datos'!$K$12*T29+'Optativa 3 Datos'!$K$13*V29,2)</f>
        <v>0</v>
      </c>
    </row>
    <row r="30" spans="1:41" x14ac:dyDescent="0.25">
      <c r="A30" s="2">
        <v>27</v>
      </c>
      <c r="B30" s="1" t="str">
        <f>IF(ISBLANK(PRINCIPAL!B30)," ",PRINCIPAL!B30)</f>
        <v xml:space="preserve"> </v>
      </c>
      <c r="C30" s="14">
        <f t="shared" si="1"/>
        <v>0</v>
      </c>
      <c r="D30" s="12">
        <f t="shared" si="2"/>
        <v>0</v>
      </c>
      <c r="E30" s="10"/>
      <c r="F30" s="12">
        <f t="shared" si="8"/>
        <v>0</v>
      </c>
      <c r="G30" s="10"/>
      <c r="H30" s="12">
        <f t="shared" si="9"/>
        <v>0</v>
      </c>
      <c r="I30" s="10"/>
      <c r="J30" s="12">
        <f t="shared" si="10"/>
        <v>0</v>
      </c>
      <c r="K30" s="10"/>
      <c r="L30" s="12">
        <f t="shared" si="11"/>
        <v>0</v>
      </c>
      <c r="M30" s="10"/>
      <c r="N30" s="12">
        <f t="shared" si="3"/>
        <v>0</v>
      </c>
      <c r="O30" s="10"/>
      <c r="P30" s="12">
        <f t="shared" si="4"/>
        <v>0</v>
      </c>
      <c r="Q30" s="10"/>
      <c r="R30" s="12">
        <f t="shared" si="5"/>
        <v>0</v>
      </c>
      <c r="S30" s="10"/>
      <c r="T30" s="12">
        <f t="shared" si="6"/>
        <v>0</v>
      </c>
      <c r="U30" s="10"/>
      <c r="V30" s="12">
        <f t="shared" si="7"/>
        <v>0</v>
      </c>
      <c r="W30" s="10"/>
      <c r="Z30" s="24">
        <f>ROUND('Optativa 3 Datos'!$D$4*D30*E30+'Optativa 3 Datos'!$D$5*F30*G30+'Optativa 3 Datos'!$D$6*H30*I30+'Optativa 3 Datos'!$D$7*J30*K30+'Optativa 3 Datos'!$D$8*L30*M30+'Optativa 3 Datos'!$D$9*N30*O30+'Optativa 3 Datos'!$D$10*P30*Q30+'Optativa 3 Datos'!$D$11*R30*S30+'Optativa 3 Datos'!$D$12*T30*U30+'Optativa 3 Datos'!$D$13*V30*W30,2)</f>
        <v>0</v>
      </c>
      <c r="AA30" s="24">
        <f>ROUND('Optativa 3 Datos'!$D$4*D30+'Optativa 3 Datos'!$D$5*F30+'Optativa 3 Datos'!$D$6*H30+'Optativa 3 Datos'!$D$7*J30+'Optativa 3 Datos'!$D$8*L30+'Optativa 3 Datos'!$D$9*N30+'Optativa 3 Datos'!$D$10*P30+'Optativa 3 Datos'!$D$11*R30+'Optativa 3 Datos'!$D$12*T30+'Optativa 3 Datos'!$D$13*V30,2)</f>
        <v>0</v>
      </c>
      <c r="AB30" s="24">
        <f>ROUND('Optativa 3 Datos'!$E$4*D30*E30+'Optativa 3 Datos'!$E$5*F30*G30+'Optativa 3 Datos'!$E$6*H30*I30+'Optativa 3 Datos'!$E$7*J30*K30+'Optativa 3 Datos'!$E$8*L30*M30+'Optativa 3 Datos'!$E$9*N30*O30+'Optativa 3 Datos'!$E$10*P30*Q30+'Optativa 3 Datos'!$E$11*R30*S30+'Optativa 3 Datos'!$E$12*T30*U30+'Optativa 3 Datos'!$E$13*V30*W30,2)</f>
        <v>0</v>
      </c>
      <c r="AC30" s="24">
        <f>ROUND('Optativa 3 Datos'!$E$4*D30+'Optativa 3 Datos'!$E$5*F30+'Optativa 3 Datos'!$E$6*H30+'Optativa 3 Datos'!$E$7*J30+'Optativa 3 Datos'!$E$8*L30+'Optativa 3 Datos'!$E$9*N30+'Optativa 3 Datos'!$E$10*P30+'Optativa 3 Datos'!$E$11*R30+'Optativa 3 Datos'!$E$12*T30+'Optativa 3 Datos'!$E$13*V30,2)</f>
        <v>0</v>
      </c>
      <c r="AD30" s="24">
        <f>ROUND('Optativa 3 Datos'!$F$4*D30*E30+'Optativa 3 Datos'!$F$5*F30*G30+'Optativa 3 Datos'!$F$6*H30*I30+'Optativa 3 Datos'!$F$7*J30*K30+'Optativa 3 Datos'!$F$8*L30*M30+'Optativa 3 Datos'!$F$9*N30*O30+'Optativa 3 Datos'!$F$10*P30*Q30+'Optativa 3 Datos'!$F$11*R30*S30+'Optativa 3 Datos'!$F$12*T30*U30+'Optativa 3 Datos'!$F$13*V30*W30,2)</f>
        <v>0</v>
      </c>
      <c r="AE30" s="24">
        <f>ROUND('Optativa 3 Datos'!$F$4*D30+'Optativa 3 Datos'!$F$5*F30+'Optativa 3 Datos'!$F$6*H30+'Optativa 3 Datos'!$F$7*J30+'Optativa 3 Datos'!$F$8*L30+'Optativa 3 Datos'!$F$9*N30+'Optativa 3 Datos'!$F$10*P30+'Optativa 3 Datos'!$F$11*R30+'Optativa 3 Datos'!$F$12*T30+'Optativa 3 Datos'!$F$13*V30,2)</f>
        <v>0</v>
      </c>
      <c r="AF30" s="24">
        <f>ROUND('Optativa 3 Datos'!$G$4*D30*E30+'Optativa 3 Datos'!$G$5*F30*G30+'Optativa 3 Datos'!$G$6*H30*I30+'Optativa 3 Datos'!$G$7*J30*K30+'Optativa 3 Datos'!$G$8*L30*M30+'Optativa 3 Datos'!$G$9*N30*O30+'Optativa 3 Datos'!$G$10*P30*Q30+'Optativa 3 Datos'!$G$11*R30*S30+'Optativa 3 Datos'!$G$12*T30*U30+'Optativa 3 Datos'!$G$13*V30*W30,2)</f>
        <v>0</v>
      </c>
      <c r="AG30" s="24">
        <f>ROUND('Optativa 3 Datos'!$G$4*D30+'Optativa 3 Datos'!$G$5*F30+'Optativa 3 Datos'!$G$6*H30+'Optativa 3 Datos'!$G$7*J30+'Optativa 3 Datos'!$G$8*L30+'Optativa 3 Datos'!$G$9*N30+'Optativa 3 Datos'!$G$10*P30+'Optativa 3 Datos'!$G$11*R30+'Optativa 3 Datos'!$G$12*T30+'Optativa 3 Datos'!$G$13*V30,2)</f>
        <v>0</v>
      </c>
      <c r="AH30" s="24">
        <f>ROUND('Optativa 3 Datos'!$H$4*D30*E30+'Optativa 3 Datos'!$H$5*F30*G30+'Optativa 3 Datos'!$H$6*H30*I30+'Optativa 3 Datos'!$H$7*J30*K30+'Optativa 3 Datos'!$H$8*L30*M30+'Optativa 3 Datos'!$H$9*N30*O30+'Optativa 3 Datos'!$H$10*P30*Q30+'Optativa 3 Datos'!$H$11*R30*S30+'Optativa 3 Datos'!$H$12*T30*U30+'Optativa 3 Datos'!$H$13*V30*W30,2)</f>
        <v>0</v>
      </c>
      <c r="AI30" s="24">
        <f>ROUND('Optativa 3 Datos'!$H$4*D30+'Optativa 3 Datos'!$H$5*F30+'Optativa 3 Datos'!$H$6*H30+'Optativa 3 Datos'!$H$7*J30+'Optativa 3 Datos'!$H$8*L30+'Optativa 3 Datos'!$H$9*N30+'Optativa 3 Datos'!$H$10*P30+'Optativa 3 Datos'!$H$11*R30+'Optativa 3 Datos'!$H$12*T30+'Optativa 3 Datos'!$H$13*V30,2)</f>
        <v>0</v>
      </c>
      <c r="AJ30" s="24">
        <f>ROUND('Optativa 3 Datos'!$I$4*D30*E30+'Optativa 3 Datos'!$I$5*F30*G30+'Optativa 3 Datos'!$I$6*H30*I30+'Optativa 3 Datos'!$I$7*J30*K30+'Optativa 3 Datos'!$I$8*L30*M30+'Optativa 3 Datos'!$I$9*N30*O30+'Optativa 3 Datos'!$I$10*P30*Q30+'Optativa 3 Datos'!$I$11*R30*S30+'Optativa 3 Datos'!$I$12*T30*U30+'Optativa 3 Datos'!$I$13*V30*W30,2)</f>
        <v>0</v>
      </c>
      <c r="AK30" s="24">
        <f>ROUND('Optativa 3 Datos'!$I$4*D30+'Optativa 3 Datos'!$I$5*F30+'Optativa 3 Datos'!$I$6*H30+'Optativa 3 Datos'!$I$7*J30+'Optativa 3 Datos'!$I$8*L30+'Optativa 3 Datos'!$I$9*N30+'Optativa 3 Datos'!$I$10*P30+'Optativa 3 Datos'!$I$11*R30+'Optativa 3 Datos'!$I$12*T30+'Optativa 3 Datos'!$I$13*V30,2)</f>
        <v>0</v>
      </c>
      <c r="AL30" s="24">
        <f>ROUND('Optativa 3 Datos'!$J$4*D30*E30+'Optativa 3 Datos'!$J$5*F30*G30+'Optativa 3 Datos'!$J$6*H30*I30+'Optativa 3 Datos'!$J$7*J30*K30+'Optativa 3 Datos'!$J$8*L30*M30+'Optativa 3 Datos'!$J$9*N30*O30+'Optativa 3 Datos'!$J$10*P30*Q30+'Optativa 3 Datos'!$J$11*R30*S30+'Optativa 3 Datos'!$J$12*T30*U30+'Optativa 3 Datos'!$J$13*V30*W30,2)</f>
        <v>0</v>
      </c>
      <c r="AM30" s="24">
        <f>ROUND('Optativa 3 Datos'!$J$4*D30+'Optativa 3 Datos'!$J$5*F30+'Optativa 3 Datos'!$J$6*H30+'Optativa 3 Datos'!$J$7*J30+'Optativa 3 Datos'!$J$8*L30+'Optativa 3 Datos'!$J$9*N30+'Optativa 3 Datos'!$J$10*P30+'Optativa 3 Datos'!$J$11*R30+'Optativa 3 Datos'!$J$12*T30+'Optativa 3 Datos'!$J$13*V30,2)</f>
        <v>0</v>
      </c>
      <c r="AN30" s="24">
        <f>ROUND('Optativa 3 Datos'!$K$4*D30*E30+'Optativa 3 Datos'!$K$5*F30*G30+'Optativa 3 Datos'!$K$6*H30*I30+'Optativa 3 Datos'!$K$7*J30*K30+'Optativa 3 Datos'!$K$8*L30*M30+'Optativa 3 Datos'!$K$9*N30*O30+'Optativa 3 Datos'!$K$10*P30*Q30+'Optativa 3 Datos'!$K$11*R30*S30+'Optativa 3 Datos'!$K$12*T30*U30+'Optativa 3 Datos'!$K$13*V30*W30,2)</f>
        <v>0</v>
      </c>
      <c r="AO30" s="24">
        <f>ROUND('Optativa 3 Datos'!$K$4*D30+'Optativa 3 Datos'!$K$5*F30+'Optativa 3 Datos'!$K$6*H30+'Optativa 3 Datos'!$K$7*J30+'Optativa 3 Datos'!$K$8*L30+'Optativa 3 Datos'!$K$9*N30+'Optativa 3 Datos'!$K$10*P30+'Optativa 3 Datos'!$K$11*R30+'Optativa 3 Datos'!$K$12*T30+'Optativa 3 Datos'!$K$13*V30,2)</f>
        <v>0</v>
      </c>
    </row>
    <row r="31" spans="1:41" x14ac:dyDescent="0.25">
      <c r="A31" s="2">
        <v>28</v>
      </c>
      <c r="B31" s="2" t="str">
        <f>IF(ISBLANK(PRINCIPAL!B31)," ",PRINCIPAL!B31)</f>
        <v xml:space="preserve"> </v>
      </c>
      <c r="C31" s="14">
        <f t="shared" si="1"/>
        <v>0</v>
      </c>
      <c r="D31" s="12">
        <f t="shared" si="2"/>
        <v>0</v>
      </c>
      <c r="E31" s="9"/>
      <c r="F31" s="12">
        <f t="shared" si="8"/>
        <v>0</v>
      </c>
      <c r="G31" s="9"/>
      <c r="H31" s="12">
        <f t="shared" si="9"/>
        <v>0</v>
      </c>
      <c r="I31" s="9"/>
      <c r="J31" s="12">
        <f t="shared" si="10"/>
        <v>0</v>
      </c>
      <c r="K31" s="9"/>
      <c r="L31" s="12">
        <f t="shared" si="11"/>
        <v>0</v>
      </c>
      <c r="M31" s="9"/>
      <c r="N31" s="12">
        <f t="shared" si="3"/>
        <v>0</v>
      </c>
      <c r="O31" s="9"/>
      <c r="P31" s="12">
        <f t="shared" si="4"/>
        <v>0</v>
      </c>
      <c r="Q31" s="9"/>
      <c r="R31" s="12">
        <f t="shared" si="5"/>
        <v>0</v>
      </c>
      <c r="S31" s="9"/>
      <c r="T31" s="12">
        <f t="shared" si="6"/>
        <v>0</v>
      </c>
      <c r="U31" s="9"/>
      <c r="V31" s="12">
        <f t="shared" si="7"/>
        <v>0</v>
      </c>
      <c r="W31" s="9"/>
      <c r="Z31" s="24">
        <f>ROUND('Optativa 3 Datos'!$D$4*D31*E31+'Optativa 3 Datos'!$D$5*F31*G31+'Optativa 3 Datos'!$D$6*H31*I31+'Optativa 3 Datos'!$D$7*J31*K31+'Optativa 3 Datos'!$D$8*L31*M31+'Optativa 3 Datos'!$D$9*N31*O31+'Optativa 3 Datos'!$D$10*P31*Q31+'Optativa 3 Datos'!$D$11*R31*S31+'Optativa 3 Datos'!$D$12*T31*U31+'Optativa 3 Datos'!$D$13*V31*W31,2)</f>
        <v>0</v>
      </c>
      <c r="AA31" s="24">
        <f>ROUND('Optativa 3 Datos'!$D$4*D31+'Optativa 3 Datos'!$D$5*F31+'Optativa 3 Datos'!$D$6*H31+'Optativa 3 Datos'!$D$7*J31+'Optativa 3 Datos'!$D$8*L31+'Optativa 3 Datos'!$D$9*N31+'Optativa 3 Datos'!$D$10*P31+'Optativa 3 Datos'!$D$11*R31+'Optativa 3 Datos'!$D$12*T31+'Optativa 3 Datos'!$D$13*V31,2)</f>
        <v>0</v>
      </c>
      <c r="AB31" s="24">
        <f>ROUND('Optativa 3 Datos'!$E$4*D31*E31+'Optativa 3 Datos'!$E$5*F31*G31+'Optativa 3 Datos'!$E$6*H31*I31+'Optativa 3 Datos'!$E$7*J31*K31+'Optativa 3 Datos'!$E$8*L31*M31+'Optativa 3 Datos'!$E$9*N31*O31+'Optativa 3 Datos'!$E$10*P31*Q31+'Optativa 3 Datos'!$E$11*R31*S31+'Optativa 3 Datos'!$E$12*T31*U31+'Optativa 3 Datos'!$E$13*V31*W31,2)</f>
        <v>0</v>
      </c>
      <c r="AC31" s="24">
        <f>ROUND('Optativa 3 Datos'!$E$4*D31+'Optativa 3 Datos'!$E$5*F31+'Optativa 3 Datos'!$E$6*H31+'Optativa 3 Datos'!$E$7*J31+'Optativa 3 Datos'!$E$8*L31+'Optativa 3 Datos'!$E$9*N31+'Optativa 3 Datos'!$E$10*P31+'Optativa 3 Datos'!$E$11*R31+'Optativa 3 Datos'!$E$12*T31+'Optativa 3 Datos'!$E$13*V31,2)</f>
        <v>0</v>
      </c>
      <c r="AD31" s="24">
        <f>ROUND('Optativa 3 Datos'!$F$4*D31*E31+'Optativa 3 Datos'!$F$5*F31*G31+'Optativa 3 Datos'!$F$6*H31*I31+'Optativa 3 Datos'!$F$7*J31*K31+'Optativa 3 Datos'!$F$8*L31*M31+'Optativa 3 Datos'!$F$9*N31*O31+'Optativa 3 Datos'!$F$10*P31*Q31+'Optativa 3 Datos'!$F$11*R31*S31+'Optativa 3 Datos'!$F$12*T31*U31+'Optativa 3 Datos'!$F$13*V31*W31,2)</f>
        <v>0</v>
      </c>
      <c r="AE31" s="24">
        <f>ROUND('Optativa 3 Datos'!$F$4*D31+'Optativa 3 Datos'!$F$5*F31+'Optativa 3 Datos'!$F$6*H31+'Optativa 3 Datos'!$F$7*J31+'Optativa 3 Datos'!$F$8*L31+'Optativa 3 Datos'!$F$9*N31+'Optativa 3 Datos'!$F$10*P31+'Optativa 3 Datos'!$F$11*R31+'Optativa 3 Datos'!$F$12*T31+'Optativa 3 Datos'!$F$13*V31,2)</f>
        <v>0</v>
      </c>
      <c r="AF31" s="24">
        <f>ROUND('Optativa 3 Datos'!$G$4*D31*E31+'Optativa 3 Datos'!$G$5*F31*G31+'Optativa 3 Datos'!$G$6*H31*I31+'Optativa 3 Datos'!$G$7*J31*K31+'Optativa 3 Datos'!$G$8*L31*M31+'Optativa 3 Datos'!$G$9*N31*O31+'Optativa 3 Datos'!$G$10*P31*Q31+'Optativa 3 Datos'!$G$11*R31*S31+'Optativa 3 Datos'!$G$12*T31*U31+'Optativa 3 Datos'!$G$13*V31*W31,2)</f>
        <v>0</v>
      </c>
      <c r="AG31" s="24">
        <f>ROUND('Optativa 3 Datos'!$G$4*D31+'Optativa 3 Datos'!$G$5*F31+'Optativa 3 Datos'!$G$6*H31+'Optativa 3 Datos'!$G$7*J31+'Optativa 3 Datos'!$G$8*L31+'Optativa 3 Datos'!$G$9*N31+'Optativa 3 Datos'!$G$10*P31+'Optativa 3 Datos'!$G$11*R31+'Optativa 3 Datos'!$G$12*T31+'Optativa 3 Datos'!$G$13*V31,2)</f>
        <v>0</v>
      </c>
      <c r="AH31" s="24">
        <f>ROUND('Optativa 3 Datos'!$H$4*D31*E31+'Optativa 3 Datos'!$H$5*F31*G31+'Optativa 3 Datos'!$H$6*H31*I31+'Optativa 3 Datos'!$H$7*J31*K31+'Optativa 3 Datos'!$H$8*L31*M31+'Optativa 3 Datos'!$H$9*N31*O31+'Optativa 3 Datos'!$H$10*P31*Q31+'Optativa 3 Datos'!$H$11*R31*S31+'Optativa 3 Datos'!$H$12*T31*U31+'Optativa 3 Datos'!$H$13*V31*W31,2)</f>
        <v>0</v>
      </c>
      <c r="AI31" s="24">
        <f>ROUND('Optativa 3 Datos'!$H$4*D31+'Optativa 3 Datos'!$H$5*F31+'Optativa 3 Datos'!$H$6*H31+'Optativa 3 Datos'!$H$7*J31+'Optativa 3 Datos'!$H$8*L31+'Optativa 3 Datos'!$H$9*N31+'Optativa 3 Datos'!$H$10*P31+'Optativa 3 Datos'!$H$11*R31+'Optativa 3 Datos'!$H$12*T31+'Optativa 3 Datos'!$H$13*V31,2)</f>
        <v>0</v>
      </c>
      <c r="AJ31" s="24">
        <f>ROUND('Optativa 3 Datos'!$I$4*D31*E31+'Optativa 3 Datos'!$I$5*F31*G31+'Optativa 3 Datos'!$I$6*H31*I31+'Optativa 3 Datos'!$I$7*J31*K31+'Optativa 3 Datos'!$I$8*L31*M31+'Optativa 3 Datos'!$I$9*N31*O31+'Optativa 3 Datos'!$I$10*P31*Q31+'Optativa 3 Datos'!$I$11*R31*S31+'Optativa 3 Datos'!$I$12*T31*U31+'Optativa 3 Datos'!$I$13*V31*W31,2)</f>
        <v>0</v>
      </c>
      <c r="AK31" s="24">
        <f>ROUND('Optativa 3 Datos'!$I$4*D31+'Optativa 3 Datos'!$I$5*F31+'Optativa 3 Datos'!$I$6*H31+'Optativa 3 Datos'!$I$7*J31+'Optativa 3 Datos'!$I$8*L31+'Optativa 3 Datos'!$I$9*N31+'Optativa 3 Datos'!$I$10*P31+'Optativa 3 Datos'!$I$11*R31+'Optativa 3 Datos'!$I$12*T31+'Optativa 3 Datos'!$I$13*V31,2)</f>
        <v>0</v>
      </c>
      <c r="AL31" s="24">
        <f>ROUND('Optativa 3 Datos'!$J$4*D31*E31+'Optativa 3 Datos'!$J$5*F31*G31+'Optativa 3 Datos'!$J$6*H31*I31+'Optativa 3 Datos'!$J$7*J31*K31+'Optativa 3 Datos'!$J$8*L31*M31+'Optativa 3 Datos'!$J$9*N31*O31+'Optativa 3 Datos'!$J$10*P31*Q31+'Optativa 3 Datos'!$J$11*R31*S31+'Optativa 3 Datos'!$J$12*T31*U31+'Optativa 3 Datos'!$J$13*V31*W31,2)</f>
        <v>0</v>
      </c>
      <c r="AM31" s="24">
        <f>ROUND('Optativa 3 Datos'!$J$4*D31+'Optativa 3 Datos'!$J$5*F31+'Optativa 3 Datos'!$J$6*H31+'Optativa 3 Datos'!$J$7*J31+'Optativa 3 Datos'!$J$8*L31+'Optativa 3 Datos'!$J$9*N31+'Optativa 3 Datos'!$J$10*P31+'Optativa 3 Datos'!$J$11*R31+'Optativa 3 Datos'!$J$12*T31+'Optativa 3 Datos'!$J$13*V31,2)</f>
        <v>0</v>
      </c>
      <c r="AN31" s="24">
        <f>ROUND('Optativa 3 Datos'!$K$4*D31*E31+'Optativa 3 Datos'!$K$5*F31*G31+'Optativa 3 Datos'!$K$6*H31*I31+'Optativa 3 Datos'!$K$7*J31*K31+'Optativa 3 Datos'!$K$8*L31*M31+'Optativa 3 Datos'!$K$9*N31*O31+'Optativa 3 Datos'!$K$10*P31*Q31+'Optativa 3 Datos'!$K$11*R31*S31+'Optativa 3 Datos'!$K$12*T31*U31+'Optativa 3 Datos'!$K$13*V31*W31,2)</f>
        <v>0</v>
      </c>
      <c r="AO31" s="24">
        <f>ROUND('Optativa 3 Datos'!$K$4*D31+'Optativa 3 Datos'!$K$5*F31+'Optativa 3 Datos'!$K$6*H31+'Optativa 3 Datos'!$K$7*J31+'Optativa 3 Datos'!$K$8*L31+'Optativa 3 Datos'!$K$9*N31+'Optativa 3 Datos'!$K$10*P31+'Optativa 3 Datos'!$K$11*R31+'Optativa 3 Datos'!$K$12*T31+'Optativa 3 Datos'!$K$13*V31,2)</f>
        <v>0</v>
      </c>
    </row>
    <row r="32" spans="1:41" x14ac:dyDescent="0.25">
      <c r="A32" s="2">
        <v>29</v>
      </c>
      <c r="B32" s="1" t="str">
        <f>IF(ISBLANK(PRINCIPAL!B32)," ",PRINCIPAL!B32)</f>
        <v xml:space="preserve"> </v>
      </c>
      <c r="C32" s="14">
        <f t="shared" si="1"/>
        <v>0</v>
      </c>
      <c r="D32" s="12">
        <f t="shared" si="2"/>
        <v>0</v>
      </c>
      <c r="E32" s="10"/>
      <c r="F32" s="12">
        <f t="shared" si="8"/>
        <v>0</v>
      </c>
      <c r="G32" s="10"/>
      <c r="H32" s="12">
        <f t="shared" si="9"/>
        <v>0</v>
      </c>
      <c r="I32" s="10"/>
      <c r="J32" s="12">
        <f t="shared" si="10"/>
        <v>0</v>
      </c>
      <c r="K32" s="10"/>
      <c r="L32" s="12">
        <f t="shared" si="11"/>
        <v>0</v>
      </c>
      <c r="M32" s="10"/>
      <c r="N32" s="12">
        <f t="shared" si="3"/>
        <v>0</v>
      </c>
      <c r="O32" s="10"/>
      <c r="P32" s="12">
        <f t="shared" si="4"/>
        <v>0</v>
      </c>
      <c r="Q32" s="10"/>
      <c r="R32" s="12">
        <f t="shared" si="5"/>
        <v>0</v>
      </c>
      <c r="S32" s="10"/>
      <c r="T32" s="12">
        <f t="shared" si="6"/>
        <v>0</v>
      </c>
      <c r="U32" s="10"/>
      <c r="V32" s="12">
        <f t="shared" si="7"/>
        <v>0</v>
      </c>
      <c r="W32" s="10"/>
      <c r="Z32" s="24">
        <f>ROUND('Optativa 3 Datos'!$D$4*D32*E32+'Optativa 3 Datos'!$D$5*F32*G32+'Optativa 3 Datos'!$D$6*H32*I32+'Optativa 3 Datos'!$D$7*J32*K32+'Optativa 3 Datos'!$D$8*L32*M32+'Optativa 3 Datos'!$D$9*N32*O32+'Optativa 3 Datos'!$D$10*P32*Q32+'Optativa 3 Datos'!$D$11*R32*S32+'Optativa 3 Datos'!$D$12*T32*U32+'Optativa 3 Datos'!$D$13*V32*W32,2)</f>
        <v>0</v>
      </c>
      <c r="AA32" s="24">
        <f>ROUND('Optativa 3 Datos'!$D$4*D32+'Optativa 3 Datos'!$D$5*F32+'Optativa 3 Datos'!$D$6*H32+'Optativa 3 Datos'!$D$7*J32+'Optativa 3 Datos'!$D$8*L32+'Optativa 3 Datos'!$D$9*N32+'Optativa 3 Datos'!$D$10*P32+'Optativa 3 Datos'!$D$11*R32+'Optativa 3 Datos'!$D$12*T32+'Optativa 3 Datos'!$D$13*V32,2)</f>
        <v>0</v>
      </c>
      <c r="AB32" s="24">
        <f>ROUND('Optativa 3 Datos'!$E$4*D32*E32+'Optativa 3 Datos'!$E$5*F32*G32+'Optativa 3 Datos'!$E$6*H32*I32+'Optativa 3 Datos'!$E$7*J32*K32+'Optativa 3 Datos'!$E$8*L32*M32+'Optativa 3 Datos'!$E$9*N32*O32+'Optativa 3 Datos'!$E$10*P32*Q32+'Optativa 3 Datos'!$E$11*R32*S32+'Optativa 3 Datos'!$E$12*T32*U32+'Optativa 3 Datos'!$E$13*V32*W32,2)</f>
        <v>0</v>
      </c>
      <c r="AC32" s="24">
        <f>ROUND('Optativa 3 Datos'!$E$4*D32+'Optativa 3 Datos'!$E$5*F32+'Optativa 3 Datos'!$E$6*H32+'Optativa 3 Datos'!$E$7*J32+'Optativa 3 Datos'!$E$8*L32+'Optativa 3 Datos'!$E$9*N32+'Optativa 3 Datos'!$E$10*P32+'Optativa 3 Datos'!$E$11*R32+'Optativa 3 Datos'!$E$12*T32+'Optativa 3 Datos'!$E$13*V32,2)</f>
        <v>0</v>
      </c>
      <c r="AD32" s="24">
        <f>ROUND('Optativa 3 Datos'!$F$4*D32*E32+'Optativa 3 Datos'!$F$5*F32*G32+'Optativa 3 Datos'!$F$6*H32*I32+'Optativa 3 Datos'!$F$7*J32*K32+'Optativa 3 Datos'!$F$8*L32*M32+'Optativa 3 Datos'!$F$9*N32*O32+'Optativa 3 Datos'!$F$10*P32*Q32+'Optativa 3 Datos'!$F$11*R32*S32+'Optativa 3 Datos'!$F$12*T32*U32+'Optativa 3 Datos'!$F$13*V32*W32,2)</f>
        <v>0</v>
      </c>
      <c r="AE32" s="24">
        <f>ROUND('Optativa 3 Datos'!$F$4*D32+'Optativa 3 Datos'!$F$5*F32+'Optativa 3 Datos'!$F$6*H32+'Optativa 3 Datos'!$F$7*J32+'Optativa 3 Datos'!$F$8*L32+'Optativa 3 Datos'!$F$9*N32+'Optativa 3 Datos'!$F$10*P32+'Optativa 3 Datos'!$F$11*R32+'Optativa 3 Datos'!$F$12*T32+'Optativa 3 Datos'!$F$13*V32,2)</f>
        <v>0</v>
      </c>
      <c r="AF32" s="24">
        <f>ROUND('Optativa 3 Datos'!$G$4*D32*E32+'Optativa 3 Datos'!$G$5*F32*G32+'Optativa 3 Datos'!$G$6*H32*I32+'Optativa 3 Datos'!$G$7*J32*K32+'Optativa 3 Datos'!$G$8*L32*M32+'Optativa 3 Datos'!$G$9*N32*O32+'Optativa 3 Datos'!$G$10*P32*Q32+'Optativa 3 Datos'!$G$11*R32*S32+'Optativa 3 Datos'!$G$12*T32*U32+'Optativa 3 Datos'!$G$13*V32*W32,2)</f>
        <v>0</v>
      </c>
      <c r="AG32" s="24">
        <f>ROUND('Optativa 3 Datos'!$G$4*D32+'Optativa 3 Datos'!$G$5*F32+'Optativa 3 Datos'!$G$6*H32+'Optativa 3 Datos'!$G$7*J32+'Optativa 3 Datos'!$G$8*L32+'Optativa 3 Datos'!$G$9*N32+'Optativa 3 Datos'!$G$10*P32+'Optativa 3 Datos'!$G$11*R32+'Optativa 3 Datos'!$G$12*T32+'Optativa 3 Datos'!$G$13*V32,2)</f>
        <v>0</v>
      </c>
      <c r="AH32" s="24">
        <f>ROUND('Optativa 3 Datos'!$H$4*D32*E32+'Optativa 3 Datos'!$H$5*F32*G32+'Optativa 3 Datos'!$H$6*H32*I32+'Optativa 3 Datos'!$H$7*J32*K32+'Optativa 3 Datos'!$H$8*L32*M32+'Optativa 3 Datos'!$H$9*N32*O32+'Optativa 3 Datos'!$H$10*P32*Q32+'Optativa 3 Datos'!$H$11*R32*S32+'Optativa 3 Datos'!$H$12*T32*U32+'Optativa 3 Datos'!$H$13*V32*W32,2)</f>
        <v>0</v>
      </c>
      <c r="AI32" s="24">
        <f>ROUND('Optativa 3 Datos'!$H$4*D32+'Optativa 3 Datos'!$H$5*F32+'Optativa 3 Datos'!$H$6*H32+'Optativa 3 Datos'!$H$7*J32+'Optativa 3 Datos'!$H$8*L32+'Optativa 3 Datos'!$H$9*N32+'Optativa 3 Datos'!$H$10*P32+'Optativa 3 Datos'!$H$11*R32+'Optativa 3 Datos'!$H$12*T32+'Optativa 3 Datos'!$H$13*V32,2)</f>
        <v>0</v>
      </c>
      <c r="AJ32" s="24">
        <f>ROUND('Optativa 3 Datos'!$I$4*D32*E32+'Optativa 3 Datos'!$I$5*F32*G32+'Optativa 3 Datos'!$I$6*H32*I32+'Optativa 3 Datos'!$I$7*J32*K32+'Optativa 3 Datos'!$I$8*L32*M32+'Optativa 3 Datos'!$I$9*N32*O32+'Optativa 3 Datos'!$I$10*P32*Q32+'Optativa 3 Datos'!$I$11*R32*S32+'Optativa 3 Datos'!$I$12*T32*U32+'Optativa 3 Datos'!$I$13*V32*W32,2)</f>
        <v>0</v>
      </c>
      <c r="AK32" s="24">
        <f>ROUND('Optativa 3 Datos'!$I$4*D32+'Optativa 3 Datos'!$I$5*F32+'Optativa 3 Datos'!$I$6*H32+'Optativa 3 Datos'!$I$7*J32+'Optativa 3 Datos'!$I$8*L32+'Optativa 3 Datos'!$I$9*N32+'Optativa 3 Datos'!$I$10*P32+'Optativa 3 Datos'!$I$11*R32+'Optativa 3 Datos'!$I$12*T32+'Optativa 3 Datos'!$I$13*V32,2)</f>
        <v>0</v>
      </c>
      <c r="AL32" s="24">
        <f>ROUND('Optativa 3 Datos'!$J$4*D32*E32+'Optativa 3 Datos'!$J$5*F32*G32+'Optativa 3 Datos'!$J$6*H32*I32+'Optativa 3 Datos'!$J$7*J32*K32+'Optativa 3 Datos'!$J$8*L32*M32+'Optativa 3 Datos'!$J$9*N32*O32+'Optativa 3 Datos'!$J$10*P32*Q32+'Optativa 3 Datos'!$J$11*R32*S32+'Optativa 3 Datos'!$J$12*T32*U32+'Optativa 3 Datos'!$J$13*V32*W32,2)</f>
        <v>0</v>
      </c>
      <c r="AM32" s="24">
        <f>ROUND('Optativa 3 Datos'!$J$4*D32+'Optativa 3 Datos'!$J$5*F32+'Optativa 3 Datos'!$J$6*H32+'Optativa 3 Datos'!$J$7*J32+'Optativa 3 Datos'!$J$8*L32+'Optativa 3 Datos'!$J$9*N32+'Optativa 3 Datos'!$J$10*P32+'Optativa 3 Datos'!$J$11*R32+'Optativa 3 Datos'!$J$12*T32+'Optativa 3 Datos'!$J$13*V32,2)</f>
        <v>0</v>
      </c>
      <c r="AN32" s="24">
        <f>ROUND('Optativa 3 Datos'!$K$4*D32*E32+'Optativa 3 Datos'!$K$5*F32*G32+'Optativa 3 Datos'!$K$6*H32*I32+'Optativa 3 Datos'!$K$7*J32*K32+'Optativa 3 Datos'!$K$8*L32*M32+'Optativa 3 Datos'!$K$9*N32*O32+'Optativa 3 Datos'!$K$10*P32*Q32+'Optativa 3 Datos'!$K$11*R32*S32+'Optativa 3 Datos'!$K$12*T32*U32+'Optativa 3 Datos'!$K$13*V32*W32,2)</f>
        <v>0</v>
      </c>
      <c r="AO32" s="24">
        <f>ROUND('Optativa 3 Datos'!$K$4*D32+'Optativa 3 Datos'!$K$5*F32+'Optativa 3 Datos'!$K$6*H32+'Optativa 3 Datos'!$K$7*J32+'Optativa 3 Datos'!$K$8*L32+'Optativa 3 Datos'!$K$9*N32+'Optativa 3 Datos'!$K$10*P32+'Optativa 3 Datos'!$K$11*R32+'Optativa 3 Datos'!$K$12*T32+'Optativa 3 Datos'!$K$13*V32,2)</f>
        <v>0</v>
      </c>
    </row>
    <row r="33" spans="1:41" x14ac:dyDescent="0.25">
      <c r="A33" s="2">
        <v>30</v>
      </c>
      <c r="B33" s="2" t="str">
        <f>IF(ISBLANK(PRINCIPAL!B33)," ",PRINCIPAL!B33)</f>
        <v xml:space="preserve"> </v>
      </c>
      <c r="C33" s="14">
        <f t="shared" si="1"/>
        <v>0</v>
      </c>
      <c r="D33" s="12">
        <f t="shared" si="2"/>
        <v>0</v>
      </c>
      <c r="E33" s="9"/>
      <c r="F33" s="12">
        <f t="shared" si="8"/>
        <v>0</v>
      </c>
      <c r="G33" s="9"/>
      <c r="H33" s="12">
        <f t="shared" si="9"/>
        <v>0</v>
      </c>
      <c r="I33" s="9"/>
      <c r="J33" s="12">
        <f t="shared" si="10"/>
        <v>0</v>
      </c>
      <c r="K33" s="9"/>
      <c r="L33" s="12">
        <f t="shared" si="11"/>
        <v>0</v>
      </c>
      <c r="M33" s="9"/>
      <c r="N33" s="12">
        <f t="shared" si="3"/>
        <v>0</v>
      </c>
      <c r="O33" s="9"/>
      <c r="P33" s="12">
        <f t="shared" si="4"/>
        <v>0</v>
      </c>
      <c r="Q33" s="9"/>
      <c r="R33" s="12">
        <f t="shared" si="5"/>
        <v>0</v>
      </c>
      <c r="S33" s="9"/>
      <c r="T33" s="12">
        <f t="shared" si="6"/>
        <v>0</v>
      </c>
      <c r="U33" s="9"/>
      <c r="V33" s="12">
        <f t="shared" si="7"/>
        <v>0</v>
      </c>
      <c r="W33" s="9"/>
      <c r="Z33" s="24">
        <f>ROUND('Optativa 3 Datos'!$D$4*D33*E33+'Optativa 3 Datos'!$D$5*F33*G33+'Optativa 3 Datos'!$D$6*H33*I33+'Optativa 3 Datos'!$D$7*J33*K33+'Optativa 3 Datos'!$D$8*L33*M33+'Optativa 3 Datos'!$D$9*N33*O33+'Optativa 3 Datos'!$D$10*P33*Q33+'Optativa 3 Datos'!$D$11*R33*S33+'Optativa 3 Datos'!$D$12*T33*U33+'Optativa 3 Datos'!$D$13*V33*W33,2)</f>
        <v>0</v>
      </c>
      <c r="AA33" s="24">
        <f>ROUND('Optativa 3 Datos'!$D$4*D33+'Optativa 3 Datos'!$D$5*F33+'Optativa 3 Datos'!$D$6*H33+'Optativa 3 Datos'!$D$7*J33+'Optativa 3 Datos'!$D$8*L33+'Optativa 3 Datos'!$D$9*N33+'Optativa 3 Datos'!$D$10*P33+'Optativa 3 Datos'!$D$11*R33+'Optativa 3 Datos'!$D$12*T33+'Optativa 3 Datos'!$D$13*V33,2)</f>
        <v>0</v>
      </c>
      <c r="AB33" s="24">
        <f>ROUND('Optativa 3 Datos'!$E$4*D33*E33+'Optativa 3 Datos'!$E$5*F33*G33+'Optativa 3 Datos'!$E$6*H33*I33+'Optativa 3 Datos'!$E$7*J33*K33+'Optativa 3 Datos'!$E$8*L33*M33+'Optativa 3 Datos'!$E$9*N33*O33+'Optativa 3 Datos'!$E$10*P33*Q33+'Optativa 3 Datos'!$E$11*R33*S33+'Optativa 3 Datos'!$E$12*T33*U33+'Optativa 3 Datos'!$E$13*V33*W33,2)</f>
        <v>0</v>
      </c>
      <c r="AC33" s="24">
        <f>ROUND('Optativa 3 Datos'!$E$4*D33+'Optativa 3 Datos'!$E$5*F33+'Optativa 3 Datos'!$E$6*H33+'Optativa 3 Datos'!$E$7*J33+'Optativa 3 Datos'!$E$8*L33+'Optativa 3 Datos'!$E$9*N33+'Optativa 3 Datos'!$E$10*P33+'Optativa 3 Datos'!$E$11*R33+'Optativa 3 Datos'!$E$12*T33+'Optativa 3 Datos'!$E$13*V33,2)</f>
        <v>0</v>
      </c>
      <c r="AD33" s="24">
        <f>ROUND('Optativa 3 Datos'!$F$4*D33*E33+'Optativa 3 Datos'!$F$5*F33*G33+'Optativa 3 Datos'!$F$6*H33*I33+'Optativa 3 Datos'!$F$7*J33*K33+'Optativa 3 Datos'!$F$8*L33*M33+'Optativa 3 Datos'!$F$9*N33*O33+'Optativa 3 Datos'!$F$10*P33*Q33+'Optativa 3 Datos'!$F$11*R33*S33+'Optativa 3 Datos'!$F$12*T33*U33+'Optativa 3 Datos'!$F$13*V33*W33,2)</f>
        <v>0</v>
      </c>
      <c r="AE33" s="24">
        <f>ROUND('Optativa 3 Datos'!$F$4*D33+'Optativa 3 Datos'!$F$5*F33+'Optativa 3 Datos'!$F$6*H33+'Optativa 3 Datos'!$F$7*J33+'Optativa 3 Datos'!$F$8*L33+'Optativa 3 Datos'!$F$9*N33+'Optativa 3 Datos'!$F$10*P33+'Optativa 3 Datos'!$F$11*R33+'Optativa 3 Datos'!$F$12*T33+'Optativa 3 Datos'!$F$13*V33,2)</f>
        <v>0</v>
      </c>
      <c r="AF33" s="24">
        <f>ROUND('Optativa 3 Datos'!$G$4*D33*E33+'Optativa 3 Datos'!$G$5*F33*G33+'Optativa 3 Datos'!$G$6*H33*I33+'Optativa 3 Datos'!$G$7*J33*K33+'Optativa 3 Datos'!$G$8*L33*M33+'Optativa 3 Datos'!$G$9*N33*O33+'Optativa 3 Datos'!$G$10*P33*Q33+'Optativa 3 Datos'!$G$11*R33*S33+'Optativa 3 Datos'!$G$12*T33*U33+'Optativa 3 Datos'!$G$13*V33*W33,2)</f>
        <v>0</v>
      </c>
      <c r="AG33" s="24">
        <f>ROUND('Optativa 3 Datos'!$G$4*D33+'Optativa 3 Datos'!$G$5*F33+'Optativa 3 Datos'!$G$6*H33+'Optativa 3 Datos'!$G$7*J33+'Optativa 3 Datos'!$G$8*L33+'Optativa 3 Datos'!$G$9*N33+'Optativa 3 Datos'!$G$10*P33+'Optativa 3 Datos'!$G$11*R33+'Optativa 3 Datos'!$G$12*T33+'Optativa 3 Datos'!$G$13*V33,2)</f>
        <v>0</v>
      </c>
      <c r="AH33" s="24">
        <f>ROUND('Optativa 3 Datos'!$H$4*D33*E33+'Optativa 3 Datos'!$H$5*F33*G33+'Optativa 3 Datos'!$H$6*H33*I33+'Optativa 3 Datos'!$H$7*J33*K33+'Optativa 3 Datos'!$H$8*L33*M33+'Optativa 3 Datos'!$H$9*N33*O33+'Optativa 3 Datos'!$H$10*P33*Q33+'Optativa 3 Datos'!$H$11*R33*S33+'Optativa 3 Datos'!$H$12*T33*U33+'Optativa 3 Datos'!$H$13*V33*W33,2)</f>
        <v>0</v>
      </c>
      <c r="AI33" s="24">
        <f>ROUND('Optativa 3 Datos'!$H$4*D33+'Optativa 3 Datos'!$H$5*F33+'Optativa 3 Datos'!$H$6*H33+'Optativa 3 Datos'!$H$7*J33+'Optativa 3 Datos'!$H$8*L33+'Optativa 3 Datos'!$H$9*N33+'Optativa 3 Datos'!$H$10*P33+'Optativa 3 Datos'!$H$11*R33+'Optativa 3 Datos'!$H$12*T33+'Optativa 3 Datos'!$H$13*V33,2)</f>
        <v>0</v>
      </c>
      <c r="AJ33" s="24">
        <f>ROUND('Optativa 3 Datos'!$I$4*D33*E33+'Optativa 3 Datos'!$I$5*F33*G33+'Optativa 3 Datos'!$I$6*H33*I33+'Optativa 3 Datos'!$I$7*J33*K33+'Optativa 3 Datos'!$I$8*L33*M33+'Optativa 3 Datos'!$I$9*N33*O33+'Optativa 3 Datos'!$I$10*P33*Q33+'Optativa 3 Datos'!$I$11*R33*S33+'Optativa 3 Datos'!$I$12*T33*U33+'Optativa 3 Datos'!$I$13*V33*W33,2)</f>
        <v>0</v>
      </c>
      <c r="AK33" s="24">
        <f>ROUND('Optativa 3 Datos'!$I$4*D33+'Optativa 3 Datos'!$I$5*F33+'Optativa 3 Datos'!$I$6*H33+'Optativa 3 Datos'!$I$7*J33+'Optativa 3 Datos'!$I$8*L33+'Optativa 3 Datos'!$I$9*N33+'Optativa 3 Datos'!$I$10*P33+'Optativa 3 Datos'!$I$11*R33+'Optativa 3 Datos'!$I$12*T33+'Optativa 3 Datos'!$I$13*V33,2)</f>
        <v>0</v>
      </c>
      <c r="AL33" s="24">
        <f>ROUND('Optativa 3 Datos'!$J$4*D33*E33+'Optativa 3 Datos'!$J$5*F33*G33+'Optativa 3 Datos'!$J$6*H33*I33+'Optativa 3 Datos'!$J$7*J33*K33+'Optativa 3 Datos'!$J$8*L33*M33+'Optativa 3 Datos'!$J$9*N33*O33+'Optativa 3 Datos'!$J$10*P33*Q33+'Optativa 3 Datos'!$J$11*R33*S33+'Optativa 3 Datos'!$J$12*T33*U33+'Optativa 3 Datos'!$J$13*V33*W33,2)</f>
        <v>0</v>
      </c>
      <c r="AM33" s="24">
        <f>ROUND('Optativa 3 Datos'!$J$4*D33+'Optativa 3 Datos'!$J$5*F33+'Optativa 3 Datos'!$J$6*H33+'Optativa 3 Datos'!$J$7*J33+'Optativa 3 Datos'!$J$8*L33+'Optativa 3 Datos'!$J$9*N33+'Optativa 3 Datos'!$J$10*P33+'Optativa 3 Datos'!$J$11*R33+'Optativa 3 Datos'!$J$12*T33+'Optativa 3 Datos'!$J$13*V33,2)</f>
        <v>0</v>
      </c>
      <c r="AN33" s="24">
        <f>ROUND('Optativa 3 Datos'!$K$4*D33*E33+'Optativa 3 Datos'!$K$5*F33*G33+'Optativa 3 Datos'!$K$6*H33*I33+'Optativa 3 Datos'!$K$7*J33*K33+'Optativa 3 Datos'!$K$8*L33*M33+'Optativa 3 Datos'!$K$9*N33*O33+'Optativa 3 Datos'!$K$10*P33*Q33+'Optativa 3 Datos'!$K$11*R33*S33+'Optativa 3 Datos'!$K$12*T33*U33+'Optativa 3 Datos'!$K$13*V33*W33,2)</f>
        <v>0</v>
      </c>
      <c r="AO33" s="24">
        <f>ROUND('Optativa 3 Datos'!$K$4*D33+'Optativa 3 Datos'!$K$5*F33+'Optativa 3 Datos'!$K$6*H33+'Optativa 3 Datos'!$K$7*J33+'Optativa 3 Datos'!$K$8*L33+'Optativa 3 Datos'!$K$9*N33+'Optativa 3 Datos'!$K$10*P33+'Optativa 3 Datos'!$K$11*R33+'Optativa 3 Datos'!$K$12*T33+'Optativa 3 Datos'!$K$13*V33,2)</f>
        <v>0</v>
      </c>
    </row>
    <row r="34" spans="1:41" x14ac:dyDescent="0.25">
      <c r="A34" s="2">
        <v>31</v>
      </c>
      <c r="B34" s="1" t="str">
        <f>IF(ISBLANK(PRINCIPAL!B34)," ",PRINCIPAL!B34)</f>
        <v xml:space="preserve"> </v>
      </c>
      <c r="C34" s="14">
        <f t="shared" si="1"/>
        <v>0</v>
      </c>
      <c r="D34" s="12">
        <f t="shared" si="2"/>
        <v>0</v>
      </c>
      <c r="E34" s="10"/>
      <c r="F34" s="12">
        <f t="shared" si="8"/>
        <v>0</v>
      </c>
      <c r="G34" s="10"/>
      <c r="H34" s="12">
        <f t="shared" si="9"/>
        <v>0</v>
      </c>
      <c r="I34" s="10"/>
      <c r="J34" s="12">
        <f t="shared" si="10"/>
        <v>0</v>
      </c>
      <c r="K34" s="10"/>
      <c r="L34" s="12">
        <f t="shared" si="11"/>
        <v>0</v>
      </c>
      <c r="M34" s="10"/>
      <c r="N34" s="12">
        <f t="shared" si="3"/>
        <v>0</v>
      </c>
      <c r="O34" s="10"/>
      <c r="P34" s="12">
        <f t="shared" si="4"/>
        <v>0</v>
      </c>
      <c r="Q34" s="10"/>
      <c r="R34" s="12">
        <f t="shared" si="5"/>
        <v>0</v>
      </c>
      <c r="S34" s="10"/>
      <c r="T34" s="12">
        <f t="shared" si="6"/>
        <v>0</v>
      </c>
      <c r="U34" s="10"/>
      <c r="V34" s="12">
        <f t="shared" si="7"/>
        <v>0</v>
      </c>
      <c r="W34" s="10"/>
      <c r="Z34" s="24">
        <f>ROUND('Optativa 3 Datos'!$D$4*D34*E34+'Optativa 3 Datos'!$D$5*F34*G34+'Optativa 3 Datos'!$D$6*H34*I34+'Optativa 3 Datos'!$D$7*J34*K34+'Optativa 3 Datos'!$D$8*L34*M34+'Optativa 3 Datos'!$D$9*N34*O34+'Optativa 3 Datos'!$D$10*P34*Q34+'Optativa 3 Datos'!$D$11*R34*S34+'Optativa 3 Datos'!$D$12*T34*U34+'Optativa 3 Datos'!$D$13*V34*W34,2)</f>
        <v>0</v>
      </c>
      <c r="AA34" s="24">
        <f>ROUND('Optativa 3 Datos'!$D$4*D34+'Optativa 3 Datos'!$D$5*F34+'Optativa 3 Datos'!$D$6*H34+'Optativa 3 Datos'!$D$7*J34+'Optativa 3 Datos'!$D$8*L34+'Optativa 3 Datos'!$D$9*N34+'Optativa 3 Datos'!$D$10*P34+'Optativa 3 Datos'!$D$11*R34+'Optativa 3 Datos'!$D$12*T34+'Optativa 3 Datos'!$D$13*V34,2)</f>
        <v>0</v>
      </c>
      <c r="AB34" s="24">
        <f>ROUND('Optativa 3 Datos'!$E$4*D34*E34+'Optativa 3 Datos'!$E$5*F34*G34+'Optativa 3 Datos'!$E$6*H34*I34+'Optativa 3 Datos'!$E$7*J34*K34+'Optativa 3 Datos'!$E$8*L34*M34+'Optativa 3 Datos'!$E$9*N34*O34+'Optativa 3 Datos'!$E$10*P34*Q34+'Optativa 3 Datos'!$E$11*R34*S34+'Optativa 3 Datos'!$E$12*T34*U34+'Optativa 3 Datos'!$E$13*V34*W34,2)</f>
        <v>0</v>
      </c>
      <c r="AC34" s="24">
        <f>ROUND('Optativa 3 Datos'!$E$4*D34+'Optativa 3 Datos'!$E$5*F34+'Optativa 3 Datos'!$E$6*H34+'Optativa 3 Datos'!$E$7*J34+'Optativa 3 Datos'!$E$8*L34+'Optativa 3 Datos'!$E$9*N34+'Optativa 3 Datos'!$E$10*P34+'Optativa 3 Datos'!$E$11*R34+'Optativa 3 Datos'!$E$12*T34+'Optativa 3 Datos'!$E$13*V34,2)</f>
        <v>0</v>
      </c>
      <c r="AD34" s="24">
        <f>ROUND('Optativa 3 Datos'!$F$4*D34*E34+'Optativa 3 Datos'!$F$5*F34*G34+'Optativa 3 Datos'!$F$6*H34*I34+'Optativa 3 Datos'!$F$7*J34*K34+'Optativa 3 Datos'!$F$8*L34*M34+'Optativa 3 Datos'!$F$9*N34*O34+'Optativa 3 Datos'!$F$10*P34*Q34+'Optativa 3 Datos'!$F$11*R34*S34+'Optativa 3 Datos'!$F$12*T34*U34+'Optativa 3 Datos'!$F$13*V34*W34,2)</f>
        <v>0</v>
      </c>
      <c r="AE34" s="24">
        <f>ROUND('Optativa 3 Datos'!$F$4*D34+'Optativa 3 Datos'!$F$5*F34+'Optativa 3 Datos'!$F$6*H34+'Optativa 3 Datos'!$F$7*J34+'Optativa 3 Datos'!$F$8*L34+'Optativa 3 Datos'!$F$9*N34+'Optativa 3 Datos'!$F$10*P34+'Optativa 3 Datos'!$F$11*R34+'Optativa 3 Datos'!$F$12*T34+'Optativa 3 Datos'!$F$13*V34,2)</f>
        <v>0</v>
      </c>
      <c r="AF34" s="24">
        <f>ROUND('Optativa 3 Datos'!$G$4*D34*E34+'Optativa 3 Datos'!$G$5*F34*G34+'Optativa 3 Datos'!$G$6*H34*I34+'Optativa 3 Datos'!$G$7*J34*K34+'Optativa 3 Datos'!$G$8*L34*M34+'Optativa 3 Datos'!$G$9*N34*O34+'Optativa 3 Datos'!$G$10*P34*Q34+'Optativa 3 Datos'!$G$11*R34*S34+'Optativa 3 Datos'!$G$12*T34*U34+'Optativa 3 Datos'!$G$13*V34*W34,2)</f>
        <v>0</v>
      </c>
      <c r="AG34" s="24">
        <f>ROUND('Optativa 3 Datos'!$G$4*D34+'Optativa 3 Datos'!$G$5*F34+'Optativa 3 Datos'!$G$6*H34+'Optativa 3 Datos'!$G$7*J34+'Optativa 3 Datos'!$G$8*L34+'Optativa 3 Datos'!$G$9*N34+'Optativa 3 Datos'!$G$10*P34+'Optativa 3 Datos'!$G$11*R34+'Optativa 3 Datos'!$G$12*T34+'Optativa 3 Datos'!$G$13*V34,2)</f>
        <v>0</v>
      </c>
      <c r="AH34" s="24">
        <f>ROUND('Optativa 3 Datos'!$H$4*D34*E34+'Optativa 3 Datos'!$H$5*F34*G34+'Optativa 3 Datos'!$H$6*H34*I34+'Optativa 3 Datos'!$H$7*J34*K34+'Optativa 3 Datos'!$H$8*L34*M34+'Optativa 3 Datos'!$H$9*N34*O34+'Optativa 3 Datos'!$H$10*P34*Q34+'Optativa 3 Datos'!$H$11*R34*S34+'Optativa 3 Datos'!$H$12*T34*U34+'Optativa 3 Datos'!$H$13*V34*W34,2)</f>
        <v>0</v>
      </c>
      <c r="AI34" s="24">
        <f>ROUND('Optativa 3 Datos'!$H$4*D34+'Optativa 3 Datos'!$H$5*F34+'Optativa 3 Datos'!$H$6*H34+'Optativa 3 Datos'!$H$7*J34+'Optativa 3 Datos'!$H$8*L34+'Optativa 3 Datos'!$H$9*N34+'Optativa 3 Datos'!$H$10*P34+'Optativa 3 Datos'!$H$11*R34+'Optativa 3 Datos'!$H$12*T34+'Optativa 3 Datos'!$H$13*V34,2)</f>
        <v>0</v>
      </c>
      <c r="AJ34" s="24">
        <f>ROUND('Optativa 3 Datos'!$I$4*D34*E34+'Optativa 3 Datos'!$I$5*F34*G34+'Optativa 3 Datos'!$I$6*H34*I34+'Optativa 3 Datos'!$I$7*J34*K34+'Optativa 3 Datos'!$I$8*L34*M34+'Optativa 3 Datos'!$I$9*N34*O34+'Optativa 3 Datos'!$I$10*P34*Q34+'Optativa 3 Datos'!$I$11*R34*S34+'Optativa 3 Datos'!$I$12*T34*U34+'Optativa 3 Datos'!$I$13*V34*W34,2)</f>
        <v>0</v>
      </c>
      <c r="AK34" s="24">
        <f>ROUND('Optativa 3 Datos'!$I$4*D34+'Optativa 3 Datos'!$I$5*F34+'Optativa 3 Datos'!$I$6*H34+'Optativa 3 Datos'!$I$7*J34+'Optativa 3 Datos'!$I$8*L34+'Optativa 3 Datos'!$I$9*N34+'Optativa 3 Datos'!$I$10*P34+'Optativa 3 Datos'!$I$11*R34+'Optativa 3 Datos'!$I$12*T34+'Optativa 3 Datos'!$I$13*V34,2)</f>
        <v>0</v>
      </c>
      <c r="AL34" s="24">
        <f>ROUND('Optativa 3 Datos'!$J$4*D34*E34+'Optativa 3 Datos'!$J$5*F34*G34+'Optativa 3 Datos'!$J$6*H34*I34+'Optativa 3 Datos'!$J$7*J34*K34+'Optativa 3 Datos'!$J$8*L34*M34+'Optativa 3 Datos'!$J$9*N34*O34+'Optativa 3 Datos'!$J$10*P34*Q34+'Optativa 3 Datos'!$J$11*R34*S34+'Optativa 3 Datos'!$J$12*T34*U34+'Optativa 3 Datos'!$J$13*V34*W34,2)</f>
        <v>0</v>
      </c>
      <c r="AM34" s="24">
        <f>ROUND('Optativa 3 Datos'!$J$4*D34+'Optativa 3 Datos'!$J$5*F34+'Optativa 3 Datos'!$J$6*H34+'Optativa 3 Datos'!$J$7*J34+'Optativa 3 Datos'!$J$8*L34+'Optativa 3 Datos'!$J$9*N34+'Optativa 3 Datos'!$J$10*P34+'Optativa 3 Datos'!$J$11*R34+'Optativa 3 Datos'!$J$12*T34+'Optativa 3 Datos'!$J$13*V34,2)</f>
        <v>0</v>
      </c>
      <c r="AN34" s="24">
        <f>ROUND('Optativa 3 Datos'!$K$4*D34*E34+'Optativa 3 Datos'!$K$5*F34*G34+'Optativa 3 Datos'!$K$6*H34*I34+'Optativa 3 Datos'!$K$7*J34*K34+'Optativa 3 Datos'!$K$8*L34*M34+'Optativa 3 Datos'!$K$9*N34*O34+'Optativa 3 Datos'!$K$10*P34*Q34+'Optativa 3 Datos'!$K$11*R34*S34+'Optativa 3 Datos'!$K$12*T34*U34+'Optativa 3 Datos'!$K$13*V34*W34,2)</f>
        <v>0</v>
      </c>
      <c r="AO34" s="24">
        <f>ROUND('Optativa 3 Datos'!$K$4*D34+'Optativa 3 Datos'!$K$5*F34+'Optativa 3 Datos'!$K$6*H34+'Optativa 3 Datos'!$K$7*J34+'Optativa 3 Datos'!$K$8*L34+'Optativa 3 Datos'!$K$9*N34+'Optativa 3 Datos'!$K$10*P34+'Optativa 3 Datos'!$K$11*R34+'Optativa 3 Datos'!$K$12*T34+'Optativa 3 Datos'!$K$13*V34,2)</f>
        <v>0</v>
      </c>
    </row>
    <row r="35" spans="1:41" x14ac:dyDescent="0.25">
      <c r="A35" s="2">
        <v>32</v>
      </c>
      <c r="B35" s="2" t="str">
        <f>IF(ISBLANK(PRINCIPAL!B35)," ",PRINCIPAL!B35)</f>
        <v xml:space="preserve"> </v>
      </c>
      <c r="C35" s="14">
        <f t="shared" si="1"/>
        <v>0</v>
      </c>
      <c r="D35" s="12">
        <f t="shared" si="2"/>
        <v>0</v>
      </c>
      <c r="E35" s="9"/>
      <c r="F35" s="12">
        <f t="shared" si="8"/>
        <v>0</v>
      </c>
      <c r="G35" s="9"/>
      <c r="H35" s="12">
        <f t="shared" si="9"/>
        <v>0</v>
      </c>
      <c r="I35" s="9"/>
      <c r="J35" s="12">
        <f t="shared" si="10"/>
        <v>0</v>
      </c>
      <c r="K35" s="9"/>
      <c r="L35" s="12">
        <f t="shared" si="11"/>
        <v>0</v>
      </c>
      <c r="M35" s="9"/>
      <c r="N35" s="12">
        <f t="shared" si="3"/>
        <v>0</v>
      </c>
      <c r="O35" s="9"/>
      <c r="P35" s="12">
        <f t="shared" si="4"/>
        <v>0</v>
      </c>
      <c r="Q35" s="9"/>
      <c r="R35" s="12">
        <f t="shared" si="5"/>
        <v>0</v>
      </c>
      <c r="S35" s="9"/>
      <c r="T35" s="12">
        <f t="shared" si="6"/>
        <v>0</v>
      </c>
      <c r="U35" s="9"/>
      <c r="V35" s="12">
        <f t="shared" si="7"/>
        <v>0</v>
      </c>
      <c r="W35" s="9"/>
      <c r="Z35" s="24">
        <f>ROUND('Optativa 3 Datos'!$D$4*D35*E35+'Optativa 3 Datos'!$D$5*F35*G35+'Optativa 3 Datos'!$D$6*H35*I35+'Optativa 3 Datos'!$D$7*J35*K35+'Optativa 3 Datos'!$D$8*L35*M35+'Optativa 3 Datos'!$D$9*N35*O35+'Optativa 3 Datos'!$D$10*P35*Q35+'Optativa 3 Datos'!$D$11*R35*S35+'Optativa 3 Datos'!$D$12*T35*U35+'Optativa 3 Datos'!$D$13*V35*W35,2)</f>
        <v>0</v>
      </c>
      <c r="AA35" s="24">
        <f>ROUND('Optativa 3 Datos'!$D$4*D35+'Optativa 3 Datos'!$D$5*F35+'Optativa 3 Datos'!$D$6*H35+'Optativa 3 Datos'!$D$7*J35+'Optativa 3 Datos'!$D$8*L35+'Optativa 3 Datos'!$D$9*N35+'Optativa 3 Datos'!$D$10*P35+'Optativa 3 Datos'!$D$11*R35+'Optativa 3 Datos'!$D$12*T35+'Optativa 3 Datos'!$D$13*V35,2)</f>
        <v>0</v>
      </c>
      <c r="AB35" s="24">
        <f>ROUND('Optativa 3 Datos'!$E$4*D35*E35+'Optativa 3 Datos'!$E$5*F35*G35+'Optativa 3 Datos'!$E$6*H35*I35+'Optativa 3 Datos'!$E$7*J35*K35+'Optativa 3 Datos'!$E$8*L35*M35+'Optativa 3 Datos'!$E$9*N35*O35+'Optativa 3 Datos'!$E$10*P35*Q35+'Optativa 3 Datos'!$E$11*R35*S35+'Optativa 3 Datos'!$E$12*T35*U35+'Optativa 3 Datos'!$E$13*V35*W35,2)</f>
        <v>0</v>
      </c>
      <c r="AC35" s="24">
        <f>ROUND('Optativa 3 Datos'!$E$4*D35+'Optativa 3 Datos'!$E$5*F35+'Optativa 3 Datos'!$E$6*H35+'Optativa 3 Datos'!$E$7*J35+'Optativa 3 Datos'!$E$8*L35+'Optativa 3 Datos'!$E$9*N35+'Optativa 3 Datos'!$E$10*P35+'Optativa 3 Datos'!$E$11*R35+'Optativa 3 Datos'!$E$12*T35+'Optativa 3 Datos'!$E$13*V35,2)</f>
        <v>0</v>
      </c>
      <c r="AD35" s="24">
        <f>ROUND('Optativa 3 Datos'!$F$4*D35*E35+'Optativa 3 Datos'!$F$5*F35*G35+'Optativa 3 Datos'!$F$6*H35*I35+'Optativa 3 Datos'!$F$7*J35*K35+'Optativa 3 Datos'!$F$8*L35*M35+'Optativa 3 Datos'!$F$9*N35*O35+'Optativa 3 Datos'!$F$10*P35*Q35+'Optativa 3 Datos'!$F$11*R35*S35+'Optativa 3 Datos'!$F$12*T35*U35+'Optativa 3 Datos'!$F$13*V35*W35,2)</f>
        <v>0</v>
      </c>
      <c r="AE35" s="24">
        <f>ROUND('Optativa 3 Datos'!$F$4*D35+'Optativa 3 Datos'!$F$5*F35+'Optativa 3 Datos'!$F$6*H35+'Optativa 3 Datos'!$F$7*J35+'Optativa 3 Datos'!$F$8*L35+'Optativa 3 Datos'!$F$9*N35+'Optativa 3 Datos'!$F$10*P35+'Optativa 3 Datos'!$F$11*R35+'Optativa 3 Datos'!$F$12*T35+'Optativa 3 Datos'!$F$13*V35,2)</f>
        <v>0</v>
      </c>
      <c r="AF35" s="24">
        <f>ROUND('Optativa 3 Datos'!$G$4*D35*E35+'Optativa 3 Datos'!$G$5*F35*G35+'Optativa 3 Datos'!$G$6*H35*I35+'Optativa 3 Datos'!$G$7*J35*K35+'Optativa 3 Datos'!$G$8*L35*M35+'Optativa 3 Datos'!$G$9*N35*O35+'Optativa 3 Datos'!$G$10*P35*Q35+'Optativa 3 Datos'!$G$11*R35*S35+'Optativa 3 Datos'!$G$12*T35*U35+'Optativa 3 Datos'!$G$13*V35*W35,2)</f>
        <v>0</v>
      </c>
      <c r="AG35" s="24">
        <f>ROUND('Optativa 3 Datos'!$G$4*D35+'Optativa 3 Datos'!$G$5*F35+'Optativa 3 Datos'!$G$6*H35+'Optativa 3 Datos'!$G$7*J35+'Optativa 3 Datos'!$G$8*L35+'Optativa 3 Datos'!$G$9*N35+'Optativa 3 Datos'!$G$10*P35+'Optativa 3 Datos'!$G$11*R35+'Optativa 3 Datos'!$G$12*T35+'Optativa 3 Datos'!$G$13*V35,2)</f>
        <v>0</v>
      </c>
      <c r="AH35" s="24">
        <f>ROUND('Optativa 3 Datos'!$H$4*D35*E35+'Optativa 3 Datos'!$H$5*F35*G35+'Optativa 3 Datos'!$H$6*H35*I35+'Optativa 3 Datos'!$H$7*J35*K35+'Optativa 3 Datos'!$H$8*L35*M35+'Optativa 3 Datos'!$H$9*N35*O35+'Optativa 3 Datos'!$H$10*P35*Q35+'Optativa 3 Datos'!$H$11*R35*S35+'Optativa 3 Datos'!$H$12*T35*U35+'Optativa 3 Datos'!$H$13*V35*W35,2)</f>
        <v>0</v>
      </c>
      <c r="AI35" s="24">
        <f>ROUND('Optativa 3 Datos'!$H$4*D35+'Optativa 3 Datos'!$H$5*F35+'Optativa 3 Datos'!$H$6*H35+'Optativa 3 Datos'!$H$7*J35+'Optativa 3 Datos'!$H$8*L35+'Optativa 3 Datos'!$H$9*N35+'Optativa 3 Datos'!$H$10*P35+'Optativa 3 Datos'!$H$11*R35+'Optativa 3 Datos'!$H$12*T35+'Optativa 3 Datos'!$H$13*V35,2)</f>
        <v>0</v>
      </c>
      <c r="AJ35" s="24">
        <f>ROUND('Optativa 3 Datos'!$I$4*D35*E35+'Optativa 3 Datos'!$I$5*F35*G35+'Optativa 3 Datos'!$I$6*H35*I35+'Optativa 3 Datos'!$I$7*J35*K35+'Optativa 3 Datos'!$I$8*L35*M35+'Optativa 3 Datos'!$I$9*N35*O35+'Optativa 3 Datos'!$I$10*P35*Q35+'Optativa 3 Datos'!$I$11*R35*S35+'Optativa 3 Datos'!$I$12*T35*U35+'Optativa 3 Datos'!$I$13*V35*W35,2)</f>
        <v>0</v>
      </c>
      <c r="AK35" s="24">
        <f>ROUND('Optativa 3 Datos'!$I$4*D35+'Optativa 3 Datos'!$I$5*F35+'Optativa 3 Datos'!$I$6*H35+'Optativa 3 Datos'!$I$7*J35+'Optativa 3 Datos'!$I$8*L35+'Optativa 3 Datos'!$I$9*N35+'Optativa 3 Datos'!$I$10*P35+'Optativa 3 Datos'!$I$11*R35+'Optativa 3 Datos'!$I$12*T35+'Optativa 3 Datos'!$I$13*V35,2)</f>
        <v>0</v>
      </c>
      <c r="AL35" s="24">
        <f>ROUND('Optativa 3 Datos'!$J$4*D35*E35+'Optativa 3 Datos'!$J$5*F35*G35+'Optativa 3 Datos'!$J$6*H35*I35+'Optativa 3 Datos'!$J$7*J35*K35+'Optativa 3 Datos'!$J$8*L35*M35+'Optativa 3 Datos'!$J$9*N35*O35+'Optativa 3 Datos'!$J$10*P35*Q35+'Optativa 3 Datos'!$J$11*R35*S35+'Optativa 3 Datos'!$J$12*T35*U35+'Optativa 3 Datos'!$J$13*V35*W35,2)</f>
        <v>0</v>
      </c>
      <c r="AM35" s="24">
        <f>ROUND('Optativa 3 Datos'!$J$4*D35+'Optativa 3 Datos'!$J$5*F35+'Optativa 3 Datos'!$J$6*H35+'Optativa 3 Datos'!$J$7*J35+'Optativa 3 Datos'!$J$8*L35+'Optativa 3 Datos'!$J$9*N35+'Optativa 3 Datos'!$J$10*P35+'Optativa 3 Datos'!$J$11*R35+'Optativa 3 Datos'!$J$12*T35+'Optativa 3 Datos'!$J$13*V35,2)</f>
        <v>0</v>
      </c>
      <c r="AN35" s="24">
        <f>ROUND('Optativa 3 Datos'!$K$4*D35*E35+'Optativa 3 Datos'!$K$5*F35*G35+'Optativa 3 Datos'!$K$6*H35*I35+'Optativa 3 Datos'!$K$7*J35*K35+'Optativa 3 Datos'!$K$8*L35*M35+'Optativa 3 Datos'!$K$9*N35*O35+'Optativa 3 Datos'!$K$10*P35*Q35+'Optativa 3 Datos'!$K$11*R35*S35+'Optativa 3 Datos'!$K$12*T35*U35+'Optativa 3 Datos'!$K$13*V35*W35,2)</f>
        <v>0</v>
      </c>
      <c r="AO35" s="24">
        <f>ROUND('Optativa 3 Datos'!$K$4*D35+'Optativa 3 Datos'!$K$5*F35+'Optativa 3 Datos'!$K$6*H35+'Optativa 3 Datos'!$K$7*J35+'Optativa 3 Datos'!$K$8*L35+'Optativa 3 Datos'!$K$9*N35+'Optativa 3 Datos'!$K$10*P35+'Optativa 3 Datos'!$K$11*R35+'Optativa 3 Datos'!$K$12*T35+'Optativa 3 Datos'!$K$13*V35,2)</f>
        <v>0</v>
      </c>
    </row>
    <row r="36" spans="1:41" x14ac:dyDescent="0.25">
      <c r="A36" s="2">
        <v>33</v>
      </c>
      <c r="B36" s="1" t="str">
        <f>IF(ISBLANK(PRINCIPAL!B36)," ",PRINCIPAL!B36)</f>
        <v xml:space="preserve"> </v>
      </c>
      <c r="C36" s="14">
        <f t="shared" si="1"/>
        <v>0</v>
      </c>
      <c r="D36" s="12">
        <f t="shared" si="2"/>
        <v>0</v>
      </c>
      <c r="E36" s="10"/>
      <c r="F36" s="12">
        <f t="shared" si="8"/>
        <v>0</v>
      </c>
      <c r="G36" s="10"/>
      <c r="H36" s="12">
        <f t="shared" si="9"/>
        <v>0</v>
      </c>
      <c r="I36" s="10"/>
      <c r="J36" s="12">
        <f t="shared" si="10"/>
        <v>0</v>
      </c>
      <c r="K36" s="10"/>
      <c r="L36" s="12">
        <f t="shared" si="11"/>
        <v>0</v>
      </c>
      <c r="M36" s="10"/>
      <c r="N36" s="12">
        <f t="shared" si="3"/>
        <v>0</v>
      </c>
      <c r="O36" s="10"/>
      <c r="P36" s="12">
        <f t="shared" si="4"/>
        <v>0</v>
      </c>
      <c r="Q36" s="10"/>
      <c r="R36" s="12">
        <f t="shared" si="5"/>
        <v>0</v>
      </c>
      <c r="S36" s="10"/>
      <c r="T36" s="12">
        <f t="shared" si="6"/>
        <v>0</v>
      </c>
      <c r="U36" s="10"/>
      <c r="V36" s="12">
        <f t="shared" si="7"/>
        <v>0</v>
      </c>
      <c r="W36" s="10"/>
      <c r="Z36" s="24">
        <f>ROUND('Optativa 3 Datos'!$D$4*D36*E36+'Optativa 3 Datos'!$D$5*F36*G36+'Optativa 3 Datos'!$D$6*H36*I36+'Optativa 3 Datos'!$D$7*J36*K36+'Optativa 3 Datos'!$D$8*L36*M36+'Optativa 3 Datos'!$D$9*N36*O36+'Optativa 3 Datos'!$D$10*P36*Q36+'Optativa 3 Datos'!$D$11*R36*S36+'Optativa 3 Datos'!$D$12*T36*U36+'Optativa 3 Datos'!$D$13*V36*W36,2)</f>
        <v>0</v>
      </c>
      <c r="AA36" s="24">
        <f>ROUND('Optativa 3 Datos'!$D$4*D36+'Optativa 3 Datos'!$D$5*F36+'Optativa 3 Datos'!$D$6*H36+'Optativa 3 Datos'!$D$7*J36+'Optativa 3 Datos'!$D$8*L36+'Optativa 3 Datos'!$D$9*N36+'Optativa 3 Datos'!$D$10*P36+'Optativa 3 Datos'!$D$11*R36+'Optativa 3 Datos'!$D$12*T36+'Optativa 3 Datos'!$D$13*V36,2)</f>
        <v>0</v>
      </c>
      <c r="AB36" s="24">
        <f>ROUND('Optativa 3 Datos'!$E$4*D36*E36+'Optativa 3 Datos'!$E$5*F36*G36+'Optativa 3 Datos'!$E$6*H36*I36+'Optativa 3 Datos'!$E$7*J36*K36+'Optativa 3 Datos'!$E$8*L36*M36+'Optativa 3 Datos'!$E$9*N36*O36+'Optativa 3 Datos'!$E$10*P36*Q36+'Optativa 3 Datos'!$E$11*R36*S36+'Optativa 3 Datos'!$E$12*T36*U36+'Optativa 3 Datos'!$E$13*V36*W36,2)</f>
        <v>0</v>
      </c>
      <c r="AC36" s="24">
        <f>ROUND('Optativa 3 Datos'!$E$4*D36+'Optativa 3 Datos'!$E$5*F36+'Optativa 3 Datos'!$E$6*H36+'Optativa 3 Datos'!$E$7*J36+'Optativa 3 Datos'!$E$8*L36+'Optativa 3 Datos'!$E$9*N36+'Optativa 3 Datos'!$E$10*P36+'Optativa 3 Datos'!$E$11*R36+'Optativa 3 Datos'!$E$12*T36+'Optativa 3 Datos'!$E$13*V36,2)</f>
        <v>0</v>
      </c>
      <c r="AD36" s="24">
        <f>ROUND('Optativa 3 Datos'!$F$4*D36*E36+'Optativa 3 Datos'!$F$5*F36*G36+'Optativa 3 Datos'!$F$6*H36*I36+'Optativa 3 Datos'!$F$7*J36*K36+'Optativa 3 Datos'!$F$8*L36*M36+'Optativa 3 Datos'!$F$9*N36*O36+'Optativa 3 Datos'!$F$10*P36*Q36+'Optativa 3 Datos'!$F$11*R36*S36+'Optativa 3 Datos'!$F$12*T36*U36+'Optativa 3 Datos'!$F$13*V36*W36,2)</f>
        <v>0</v>
      </c>
      <c r="AE36" s="24">
        <f>ROUND('Optativa 3 Datos'!$F$4*D36+'Optativa 3 Datos'!$F$5*F36+'Optativa 3 Datos'!$F$6*H36+'Optativa 3 Datos'!$F$7*J36+'Optativa 3 Datos'!$F$8*L36+'Optativa 3 Datos'!$F$9*N36+'Optativa 3 Datos'!$F$10*P36+'Optativa 3 Datos'!$F$11*R36+'Optativa 3 Datos'!$F$12*T36+'Optativa 3 Datos'!$F$13*V36,2)</f>
        <v>0</v>
      </c>
      <c r="AF36" s="24">
        <f>ROUND('Optativa 3 Datos'!$G$4*D36*E36+'Optativa 3 Datos'!$G$5*F36*G36+'Optativa 3 Datos'!$G$6*H36*I36+'Optativa 3 Datos'!$G$7*J36*K36+'Optativa 3 Datos'!$G$8*L36*M36+'Optativa 3 Datos'!$G$9*N36*O36+'Optativa 3 Datos'!$G$10*P36*Q36+'Optativa 3 Datos'!$G$11*R36*S36+'Optativa 3 Datos'!$G$12*T36*U36+'Optativa 3 Datos'!$G$13*V36*W36,2)</f>
        <v>0</v>
      </c>
      <c r="AG36" s="24">
        <f>ROUND('Optativa 3 Datos'!$G$4*D36+'Optativa 3 Datos'!$G$5*F36+'Optativa 3 Datos'!$G$6*H36+'Optativa 3 Datos'!$G$7*J36+'Optativa 3 Datos'!$G$8*L36+'Optativa 3 Datos'!$G$9*N36+'Optativa 3 Datos'!$G$10*P36+'Optativa 3 Datos'!$G$11*R36+'Optativa 3 Datos'!$G$12*T36+'Optativa 3 Datos'!$G$13*V36,2)</f>
        <v>0</v>
      </c>
      <c r="AH36" s="24">
        <f>ROUND('Optativa 3 Datos'!$H$4*D36*E36+'Optativa 3 Datos'!$H$5*F36*G36+'Optativa 3 Datos'!$H$6*H36*I36+'Optativa 3 Datos'!$H$7*J36*K36+'Optativa 3 Datos'!$H$8*L36*M36+'Optativa 3 Datos'!$H$9*N36*O36+'Optativa 3 Datos'!$H$10*P36*Q36+'Optativa 3 Datos'!$H$11*R36*S36+'Optativa 3 Datos'!$H$12*T36*U36+'Optativa 3 Datos'!$H$13*V36*W36,2)</f>
        <v>0</v>
      </c>
      <c r="AI36" s="24">
        <f>ROUND('Optativa 3 Datos'!$H$4*D36+'Optativa 3 Datos'!$H$5*F36+'Optativa 3 Datos'!$H$6*H36+'Optativa 3 Datos'!$H$7*J36+'Optativa 3 Datos'!$H$8*L36+'Optativa 3 Datos'!$H$9*N36+'Optativa 3 Datos'!$H$10*P36+'Optativa 3 Datos'!$H$11*R36+'Optativa 3 Datos'!$H$12*T36+'Optativa 3 Datos'!$H$13*V36,2)</f>
        <v>0</v>
      </c>
      <c r="AJ36" s="24">
        <f>ROUND('Optativa 3 Datos'!$I$4*D36*E36+'Optativa 3 Datos'!$I$5*F36*G36+'Optativa 3 Datos'!$I$6*H36*I36+'Optativa 3 Datos'!$I$7*J36*K36+'Optativa 3 Datos'!$I$8*L36*M36+'Optativa 3 Datos'!$I$9*N36*O36+'Optativa 3 Datos'!$I$10*P36*Q36+'Optativa 3 Datos'!$I$11*R36*S36+'Optativa 3 Datos'!$I$12*T36*U36+'Optativa 3 Datos'!$I$13*V36*W36,2)</f>
        <v>0</v>
      </c>
      <c r="AK36" s="24">
        <f>ROUND('Optativa 3 Datos'!$I$4*D36+'Optativa 3 Datos'!$I$5*F36+'Optativa 3 Datos'!$I$6*H36+'Optativa 3 Datos'!$I$7*J36+'Optativa 3 Datos'!$I$8*L36+'Optativa 3 Datos'!$I$9*N36+'Optativa 3 Datos'!$I$10*P36+'Optativa 3 Datos'!$I$11*R36+'Optativa 3 Datos'!$I$12*T36+'Optativa 3 Datos'!$I$13*V36,2)</f>
        <v>0</v>
      </c>
      <c r="AL36" s="24">
        <f>ROUND('Optativa 3 Datos'!$J$4*D36*E36+'Optativa 3 Datos'!$J$5*F36*G36+'Optativa 3 Datos'!$J$6*H36*I36+'Optativa 3 Datos'!$J$7*J36*K36+'Optativa 3 Datos'!$J$8*L36*M36+'Optativa 3 Datos'!$J$9*N36*O36+'Optativa 3 Datos'!$J$10*P36*Q36+'Optativa 3 Datos'!$J$11*R36*S36+'Optativa 3 Datos'!$J$12*T36*U36+'Optativa 3 Datos'!$J$13*V36*W36,2)</f>
        <v>0</v>
      </c>
      <c r="AM36" s="24">
        <f>ROUND('Optativa 3 Datos'!$J$4*D36+'Optativa 3 Datos'!$J$5*F36+'Optativa 3 Datos'!$J$6*H36+'Optativa 3 Datos'!$J$7*J36+'Optativa 3 Datos'!$J$8*L36+'Optativa 3 Datos'!$J$9*N36+'Optativa 3 Datos'!$J$10*P36+'Optativa 3 Datos'!$J$11*R36+'Optativa 3 Datos'!$J$12*T36+'Optativa 3 Datos'!$J$13*V36,2)</f>
        <v>0</v>
      </c>
      <c r="AN36" s="24">
        <f>ROUND('Optativa 3 Datos'!$K$4*D36*E36+'Optativa 3 Datos'!$K$5*F36*G36+'Optativa 3 Datos'!$K$6*H36*I36+'Optativa 3 Datos'!$K$7*J36*K36+'Optativa 3 Datos'!$K$8*L36*M36+'Optativa 3 Datos'!$K$9*N36*O36+'Optativa 3 Datos'!$K$10*P36*Q36+'Optativa 3 Datos'!$K$11*R36*S36+'Optativa 3 Datos'!$K$12*T36*U36+'Optativa 3 Datos'!$K$13*V36*W36,2)</f>
        <v>0</v>
      </c>
      <c r="AO36" s="24">
        <f>ROUND('Optativa 3 Datos'!$K$4*D36+'Optativa 3 Datos'!$K$5*F36+'Optativa 3 Datos'!$K$6*H36+'Optativa 3 Datos'!$K$7*J36+'Optativa 3 Datos'!$K$8*L36+'Optativa 3 Datos'!$K$9*N36+'Optativa 3 Datos'!$K$10*P36+'Optativa 3 Datos'!$K$11*R36+'Optativa 3 Datos'!$K$12*T36+'Optativa 3 Datos'!$K$13*V36,2)</f>
        <v>0</v>
      </c>
    </row>
    <row r="37" spans="1:41" x14ac:dyDescent="0.25">
      <c r="A37" s="2">
        <v>34</v>
      </c>
      <c r="B37" s="2" t="str">
        <f>IF(ISBLANK(PRINCIPAL!B37)," ",PRINCIPAL!B37)</f>
        <v xml:space="preserve"> </v>
      </c>
      <c r="C37" s="14">
        <f t="shared" si="1"/>
        <v>0</v>
      </c>
      <c r="D37" s="12">
        <f t="shared" si="2"/>
        <v>0</v>
      </c>
      <c r="E37" s="9"/>
      <c r="F37" s="12">
        <f t="shared" si="8"/>
        <v>0</v>
      </c>
      <c r="G37" s="9"/>
      <c r="H37" s="12">
        <f t="shared" si="9"/>
        <v>0</v>
      </c>
      <c r="I37" s="9"/>
      <c r="J37" s="12">
        <f t="shared" si="10"/>
        <v>0</v>
      </c>
      <c r="K37" s="9"/>
      <c r="L37" s="12">
        <f t="shared" si="11"/>
        <v>0</v>
      </c>
      <c r="M37" s="9"/>
      <c r="N37" s="12">
        <f t="shared" si="3"/>
        <v>0</v>
      </c>
      <c r="O37" s="9"/>
      <c r="P37" s="12">
        <f t="shared" si="4"/>
        <v>0</v>
      </c>
      <c r="Q37" s="9"/>
      <c r="R37" s="12">
        <f t="shared" si="5"/>
        <v>0</v>
      </c>
      <c r="S37" s="9"/>
      <c r="T37" s="12">
        <f t="shared" si="6"/>
        <v>0</v>
      </c>
      <c r="U37" s="9"/>
      <c r="V37" s="12">
        <f t="shared" si="7"/>
        <v>0</v>
      </c>
      <c r="W37" s="9"/>
      <c r="Z37" s="24">
        <f>ROUND('Optativa 3 Datos'!$D$4*D37*E37+'Optativa 3 Datos'!$D$5*F37*G37+'Optativa 3 Datos'!$D$6*H37*I37+'Optativa 3 Datos'!$D$7*J37*K37+'Optativa 3 Datos'!$D$8*L37*M37+'Optativa 3 Datos'!$D$9*N37*O37+'Optativa 3 Datos'!$D$10*P37*Q37+'Optativa 3 Datos'!$D$11*R37*S37+'Optativa 3 Datos'!$D$12*T37*U37+'Optativa 3 Datos'!$D$13*V37*W37,2)</f>
        <v>0</v>
      </c>
      <c r="AA37" s="24">
        <f>ROUND('Optativa 3 Datos'!$D$4*D37+'Optativa 3 Datos'!$D$5*F37+'Optativa 3 Datos'!$D$6*H37+'Optativa 3 Datos'!$D$7*J37+'Optativa 3 Datos'!$D$8*L37+'Optativa 3 Datos'!$D$9*N37+'Optativa 3 Datos'!$D$10*P37+'Optativa 3 Datos'!$D$11*R37+'Optativa 3 Datos'!$D$12*T37+'Optativa 3 Datos'!$D$13*V37,2)</f>
        <v>0</v>
      </c>
      <c r="AB37" s="24">
        <f>ROUND('Optativa 3 Datos'!$E$4*D37*E37+'Optativa 3 Datos'!$E$5*F37*G37+'Optativa 3 Datos'!$E$6*H37*I37+'Optativa 3 Datos'!$E$7*J37*K37+'Optativa 3 Datos'!$E$8*L37*M37+'Optativa 3 Datos'!$E$9*N37*O37+'Optativa 3 Datos'!$E$10*P37*Q37+'Optativa 3 Datos'!$E$11*R37*S37+'Optativa 3 Datos'!$E$12*T37*U37+'Optativa 3 Datos'!$E$13*V37*W37,2)</f>
        <v>0</v>
      </c>
      <c r="AC37" s="24">
        <f>ROUND('Optativa 3 Datos'!$E$4*D37+'Optativa 3 Datos'!$E$5*F37+'Optativa 3 Datos'!$E$6*H37+'Optativa 3 Datos'!$E$7*J37+'Optativa 3 Datos'!$E$8*L37+'Optativa 3 Datos'!$E$9*N37+'Optativa 3 Datos'!$E$10*P37+'Optativa 3 Datos'!$E$11*R37+'Optativa 3 Datos'!$E$12*T37+'Optativa 3 Datos'!$E$13*V37,2)</f>
        <v>0</v>
      </c>
      <c r="AD37" s="24">
        <f>ROUND('Optativa 3 Datos'!$F$4*D37*E37+'Optativa 3 Datos'!$F$5*F37*G37+'Optativa 3 Datos'!$F$6*H37*I37+'Optativa 3 Datos'!$F$7*J37*K37+'Optativa 3 Datos'!$F$8*L37*M37+'Optativa 3 Datos'!$F$9*N37*O37+'Optativa 3 Datos'!$F$10*P37*Q37+'Optativa 3 Datos'!$F$11*R37*S37+'Optativa 3 Datos'!$F$12*T37*U37+'Optativa 3 Datos'!$F$13*V37*W37,2)</f>
        <v>0</v>
      </c>
      <c r="AE37" s="24">
        <f>ROUND('Optativa 3 Datos'!$F$4*D37+'Optativa 3 Datos'!$F$5*F37+'Optativa 3 Datos'!$F$6*H37+'Optativa 3 Datos'!$F$7*J37+'Optativa 3 Datos'!$F$8*L37+'Optativa 3 Datos'!$F$9*N37+'Optativa 3 Datos'!$F$10*P37+'Optativa 3 Datos'!$F$11*R37+'Optativa 3 Datos'!$F$12*T37+'Optativa 3 Datos'!$F$13*V37,2)</f>
        <v>0</v>
      </c>
      <c r="AF37" s="24">
        <f>ROUND('Optativa 3 Datos'!$G$4*D37*E37+'Optativa 3 Datos'!$G$5*F37*G37+'Optativa 3 Datos'!$G$6*H37*I37+'Optativa 3 Datos'!$G$7*J37*K37+'Optativa 3 Datos'!$G$8*L37*M37+'Optativa 3 Datos'!$G$9*N37*O37+'Optativa 3 Datos'!$G$10*P37*Q37+'Optativa 3 Datos'!$G$11*R37*S37+'Optativa 3 Datos'!$G$12*T37*U37+'Optativa 3 Datos'!$G$13*V37*W37,2)</f>
        <v>0</v>
      </c>
      <c r="AG37" s="24">
        <f>ROUND('Optativa 3 Datos'!$G$4*D37+'Optativa 3 Datos'!$G$5*F37+'Optativa 3 Datos'!$G$6*H37+'Optativa 3 Datos'!$G$7*J37+'Optativa 3 Datos'!$G$8*L37+'Optativa 3 Datos'!$G$9*N37+'Optativa 3 Datos'!$G$10*P37+'Optativa 3 Datos'!$G$11*R37+'Optativa 3 Datos'!$G$12*T37+'Optativa 3 Datos'!$G$13*V37,2)</f>
        <v>0</v>
      </c>
      <c r="AH37" s="24">
        <f>ROUND('Optativa 3 Datos'!$H$4*D37*E37+'Optativa 3 Datos'!$H$5*F37*G37+'Optativa 3 Datos'!$H$6*H37*I37+'Optativa 3 Datos'!$H$7*J37*K37+'Optativa 3 Datos'!$H$8*L37*M37+'Optativa 3 Datos'!$H$9*N37*O37+'Optativa 3 Datos'!$H$10*P37*Q37+'Optativa 3 Datos'!$H$11*R37*S37+'Optativa 3 Datos'!$H$12*T37*U37+'Optativa 3 Datos'!$H$13*V37*W37,2)</f>
        <v>0</v>
      </c>
      <c r="AI37" s="24">
        <f>ROUND('Optativa 3 Datos'!$H$4*D37+'Optativa 3 Datos'!$H$5*F37+'Optativa 3 Datos'!$H$6*H37+'Optativa 3 Datos'!$H$7*J37+'Optativa 3 Datos'!$H$8*L37+'Optativa 3 Datos'!$H$9*N37+'Optativa 3 Datos'!$H$10*P37+'Optativa 3 Datos'!$H$11*R37+'Optativa 3 Datos'!$H$12*T37+'Optativa 3 Datos'!$H$13*V37,2)</f>
        <v>0</v>
      </c>
      <c r="AJ37" s="24">
        <f>ROUND('Optativa 3 Datos'!$I$4*D37*E37+'Optativa 3 Datos'!$I$5*F37*G37+'Optativa 3 Datos'!$I$6*H37*I37+'Optativa 3 Datos'!$I$7*J37*K37+'Optativa 3 Datos'!$I$8*L37*M37+'Optativa 3 Datos'!$I$9*N37*O37+'Optativa 3 Datos'!$I$10*P37*Q37+'Optativa 3 Datos'!$I$11*R37*S37+'Optativa 3 Datos'!$I$12*T37*U37+'Optativa 3 Datos'!$I$13*V37*W37,2)</f>
        <v>0</v>
      </c>
      <c r="AK37" s="24">
        <f>ROUND('Optativa 3 Datos'!$I$4*D37+'Optativa 3 Datos'!$I$5*F37+'Optativa 3 Datos'!$I$6*H37+'Optativa 3 Datos'!$I$7*J37+'Optativa 3 Datos'!$I$8*L37+'Optativa 3 Datos'!$I$9*N37+'Optativa 3 Datos'!$I$10*P37+'Optativa 3 Datos'!$I$11*R37+'Optativa 3 Datos'!$I$12*T37+'Optativa 3 Datos'!$I$13*V37,2)</f>
        <v>0</v>
      </c>
      <c r="AL37" s="24">
        <f>ROUND('Optativa 3 Datos'!$J$4*D37*E37+'Optativa 3 Datos'!$J$5*F37*G37+'Optativa 3 Datos'!$J$6*H37*I37+'Optativa 3 Datos'!$J$7*J37*K37+'Optativa 3 Datos'!$J$8*L37*M37+'Optativa 3 Datos'!$J$9*N37*O37+'Optativa 3 Datos'!$J$10*P37*Q37+'Optativa 3 Datos'!$J$11*R37*S37+'Optativa 3 Datos'!$J$12*T37*U37+'Optativa 3 Datos'!$J$13*V37*W37,2)</f>
        <v>0</v>
      </c>
      <c r="AM37" s="24">
        <f>ROUND('Optativa 3 Datos'!$J$4*D37+'Optativa 3 Datos'!$J$5*F37+'Optativa 3 Datos'!$J$6*H37+'Optativa 3 Datos'!$J$7*J37+'Optativa 3 Datos'!$J$8*L37+'Optativa 3 Datos'!$J$9*N37+'Optativa 3 Datos'!$J$10*P37+'Optativa 3 Datos'!$J$11*R37+'Optativa 3 Datos'!$J$12*T37+'Optativa 3 Datos'!$J$13*V37,2)</f>
        <v>0</v>
      </c>
      <c r="AN37" s="24">
        <f>ROUND('Optativa 3 Datos'!$K$4*D37*E37+'Optativa 3 Datos'!$K$5*F37*G37+'Optativa 3 Datos'!$K$6*H37*I37+'Optativa 3 Datos'!$K$7*J37*K37+'Optativa 3 Datos'!$K$8*L37*M37+'Optativa 3 Datos'!$K$9*N37*O37+'Optativa 3 Datos'!$K$10*P37*Q37+'Optativa 3 Datos'!$K$11*R37*S37+'Optativa 3 Datos'!$K$12*T37*U37+'Optativa 3 Datos'!$K$13*V37*W37,2)</f>
        <v>0</v>
      </c>
      <c r="AO37" s="24">
        <f>ROUND('Optativa 3 Datos'!$K$4*D37+'Optativa 3 Datos'!$K$5*F37+'Optativa 3 Datos'!$K$6*H37+'Optativa 3 Datos'!$K$7*J37+'Optativa 3 Datos'!$K$8*L37+'Optativa 3 Datos'!$K$9*N37+'Optativa 3 Datos'!$K$10*P37+'Optativa 3 Datos'!$K$11*R37+'Optativa 3 Datos'!$K$12*T37+'Optativa 3 Datos'!$K$13*V37,2)</f>
        <v>0</v>
      </c>
    </row>
    <row r="38" spans="1:41" x14ac:dyDescent="0.25">
      <c r="A38" s="2">
        <v>35</v>
      </c>
      <c r="B38" s="1" t="str">
        <f>IF(ISBLANK(PRINCIPAL!B38)," ",PRINCIPAL!B38)</f>
        <v xml:space="preserve"> </v>
      </c>
      <c r="C38" s="14">
        <f t="shared" si="1"/>
        <v>0</v>
      </c>
      <c r="D38" s="12">
        <f t="shared" si="2"/>
        <v>0</v>
      </c>
      <c r="E38" s="10"/>
      <c r="F38" s="12">
        <f t="shared" si="8"/>
        <v>0</v>
      </c>
      <c r="G38" s="10"/>
      <c r="H38" s="12">
        <f t="shared" si="9"/>
        <v>0</v>
      </c>
      <c r="I38" s="10"/>
      <c r="J38" s="12">
        <f t="shared" si="10"/>
        <v>0</v>
      </c>
      <c r="K38" s="10"/>
      <c r="L38" s="12">
        <f t="shared" si="11"/>
        <v>0</v>
      </c>
      <c r="M38" s="10"/>
      <c r="N38" s="12">
        <f t="shared" si="3"/>
        <v>0</v>
      </c>
      <c r="O38" s="10"/>
      <c r="P38" s="12">
        <f t="shared" si="4"/>
        <v>0</v>
      </c>
      <c r="Q38" s="10"/>
      <c r="R38" s="12">
        <f t="shared" si="5"/>
        <v>0</v>
      </c>
      <c r="S38" s="10"/>
      <c r="T38" s="12">
        <f t="shared" si="6"/>
        <v>0</v>
      </c>
      <c r="U38" s="10"/>
      <c r="V38" s="12">
        <f t="shared" si="7"/>
        <v>0</v>
      </c>
      <c r="W38" s="10"/>
      <c r="Z38" s="24">
        <f>ROUND('Optativa 3 Datos'!$D$4*D38*E38+'Optativa 3 Datos'!$D$5*F38*G38+'Optativa 3 Datos'!$D$6*H38*I38+'Optativa 3 Datos'!$D$7*J38*K38+'Optativa 3 Datos'!$D$8*L38*M38+'Optativa 3 Datos'!$D$9*N38*O38+'Optativa 3 Datos'!$D$10*P38*Q38+'Optativa 3 Datos'!$D$11*R38*S38+'Optativa 3 Datos'!$D$12*T38*U38+'Optativa 3 Datos'!$D$13*V38*W38,2)</f>
        <v>0</v>
      </c>
      <c r="AA38" s="24">
        <f>ROUND('Optativa 3 Datos'!$D$4*D38+'Optativa 3 Datos'!$D$5*F38+'Optativa 3 Datos'!$D$6*H38+'Optativa 3 Datos'!$D$7*J38+'Optativa 3 Datos'!$D$8*L38+'Optativa 3 Datos'!$D$9*N38+'Optativa 3 Datos'!$D$10*P38+'Optativa 3 Datos'!$D$11*R38+'Optativa 3 Datos'!$D$12*T38+'Optativa 3 Datos'!$D$13*V38,2)</f>
        <v>0</v>
      </c>
      <c r="AB38" s="24">
        <f>ROUND('Optativa 3 Datos'!$E$4*D38*E38+'Optativa 3 Datos'!$E$5*F38*G38+'Optativa 3 Datos'!$E$6*H38*I38+'Optativa 3 Datos'!$E$7*J38*K38+'Optativa 3 Datos'!$E$8*L38*M38+'Optativa 3 Datos'!$E$9*N38*O38+'Optativa 3 Datos'!$E$10*P38*Q38+'Optativa 3 Datos'!$E$11*R38*S38+'Optativa 3 Datos'!$E$12*T38*U38+'Optativa 3 Datos'!$E$13*V38*W38,2)</f>
        <v>0</v>
      </c>
      <c r="AC38" s="24">
        <f>ROUND('Optativa 3 Datos'!$E$4*D38+'Optativa 3 Datos'!$E$5*F38+'Optativa 3 Datos'!$E$6*H38+'Optativa 3 Datos'!$E$7*J38+'Optativa 3 Datos'!$E$8*L38+'Optativa 3 Datos'!$E$9*N38+'Optativa 3 Datos'!$E$10*P38+'Optativa 3 Datos'!$E$11*R38+'Optativa 3 Datos'!$E$12*T38+'Optativa 3 Datos'!$E$13*V38,2)</f>
        <v>0</v>
      </c>
      <c r="AD38" s="24">
        <f>ROUND('Optativa 3 Datos'!$F$4*D38*E38+'Optativa 3 Datos'!$F$5*F38*G38+'Optativa 3 Datos'!$F$6*H38*I38+'Optativa 3 Datos'!$F$7*J38*K38+'Optativa 3 Datos'!$F$8*L38*M38+'Optativa 3 Datos'!$F$9*N38*O38+'Optativa 3 Datos'!$F$10*P38*Q38+'Optativa 3 Datos'!$F$11*R38*S38+'Optativa 3 Datos'!$F$12*T38*U38+'Optativa 3 Datos'!$F$13*V38*W38,2)</f>
        <v>0</v>
      </c>
      <c r="AE38" s="24">
        <f>ROUND('Optativa 3 Datos'!$F$4*D38+'Optativa 3 Datos'!$F$5*F38+'Optativa 3 Datos'!$F$6*H38+'Optativa 3 Datos'!$F$7*J38+'Optativa 3 Datos'!$F$8*L38+'Optativa 3 Datos'!$F$9*N38+'Optativa 3 Datos'!$F$10*P38+'Optativa 3 Datos'!$F$11*R38+'Optativa 3 Datos'!$F$12*T38+'Optativa 3 Datos'!$F$13*V38,2)</f>
        <v>0</v>
      </c>
      <c r="AF38" s="24">
        <f>ROUND('Optativa 3 Datos'!$G$4*D38*E38+'Optativa 3 Datos'!$G$5*F38*G38+'Optativa 3 Datos'!$G$6*H38*I38+'Optativa 3 Datos'!$G$7*J38*K38+'Optativa 3 Datos'!$G$8*L38*M38+'Optativa 3 Datos'!$G$9*N38*O38+'Optativa 3 Datos'!$G$10*P38*Q38+'Optativa 3 Datos'!$G$11*R38*S38+'Optativa 3 Datos'!$G$12*T38*U38+'Optativa 3 Datos'!$G$13*V38*W38,2)</f>
        <v>0</v>
      </c>
      <c r="AG38" s="24">
        <f>ROUND('Optativa 3 Datos'!$G$4*D38+'Optativa 3 Datos'!$G$5*F38+'Optativa 3 Datos'!$G$6*H38+'Optativa 3 Datos'!$G$7*J38+'Optativa 3 Datos'!$G$8*L38+'Optativa 3 Datos'!$G$9*N38+'Optativa 3 Datos'!$G$10*P38+'Optativa 3 Datos'!$G$11*R38+'Optativa 3 Datos'!$G$12*T38+'Optativa 3 Datos'!$G$13*V38,2)</f>
        <v>0</v>
      </c>
      <c r="AH38" s="24">
        <f>ROUND('Optativa 3 Datos'!$H$4*D38*E38+'Optativa 3 Datos'!$H$5*F38*G38+'Optativa 3 Datos'!$H$6*H38*I38+'Optativa 3 Datos'!$H$7*J38*K38+'Optativa 3 Datos'!$H$8*L38*M38+'Optativa 3 Datos'!$H$9*N38*O38+'Optativa 3 Datos'!$H$10*P38*Q38+'Optativa 3 Datos'!$H$11*R38*S38+'Optativa 3 Datos'!$H$12*T38*U38+'Optativa 3 Datos'!$H$13*V38*W38,2)</f>
        <v>0</v>
      </c>
      <c r="AI38" s="24">
        <f>ROUND('Optativa 3 Datos'!$H$4*D38+'Optativa 3 Datos'!$H$5*F38+'Optativa 3 Datos'!$H$6*H38+'Optativa 3 Datos'!$H$7*J38+'Optativa 3 Datos'!$H$8*L38+'Optativa 3 Datos'!$H$9*N38+'Optativa 3 Datos'!$H$10*P38+'Optativa 3 Datos'!$H$11*R38+'Optativa 3 Datos'!$H$12*T38+'Optativa 3 Datos'!$H$13*V38,2)</f>
        <v>0</v>
      </c>
      <c r="AJ38" s="24">
        <f>ROUND('Optativa 3 Datos'!$I$4*D38*E38+'Optativa 3 Datos'!$I$5*F38*G38+'Optativa 3 Datos'!$I$6*H38*I38+'Optativa 3 Datos'!$I$7*J38*K38+'Optativa 3 Datos'!$I$8*L38*M38+'Optativa 3 Datos'!$I$9*N38*O38+'Optativa 3 Datos'!$I$10*P38*Q38+'Optativa 3 Datos'!$I$11*R38*S38+'Optativa 3 Datos'!$I$12*T38*U38+'Optativa 3 Datos'!$I$13*V38*W38,2)</f>
        <v>0</v>
      </c>
      <c r="AK38" s="24">
        <f>ROUND('Optativa 3 Datos'!$I$4*D38+'Optativa 3 Datos'!$I$5*F38+'Optativa 3 Datos'!$I$6*H38+'Optativa 3 Datos'!$I$7*J38+'Optativa 3 Datos'!$I$8*L38+'Optativa 3 Datos'!$I$9*N38+'Optativa 3 Datos'!$I$10*P38+'Optativa 3 Datos'!$I$11*R38+'Optativa 3 Datos'!$I$12*T38+'Optativa 3 Datos'!$I$13*V38,2)</f>
        <v>0</v>
      </c>
      <c r="AL38" s="24">
        <f>ROUND('Optativa 3 Datos'!$J$4*D38*E38+'Optativa 3 Datos'!$J$5*F38*G38+'Optativa 3 Datos'!$J$6*H38*I38+'Optativa 3 Datos'!$J$7*J38*K38+'Optativa 3 Datos'!$J$8*L38*M38+'Optativa 3 Datos'!$J$9*N38*O38+'Optativa 3 Datos'!$J$10*P38*Q38+'Optativa 3 Datos'!$J$11*R38*S38+'Optativa 3 Datos'!$J$12*T38*U38+'Optativa 3 Datos'!$J$13*V38*W38,2)</f>
        <v>0</v>
      </c>
      <c r="AM38" s="24">
        <f>ROUND('Optativa 3 Datos'!$J$4*D38+'Optativa 3 Datos'!$J$5*F38+'Optativa 3 Datos'!$J$6*H38+'Optativa 3 Datos'!$J$7*J38+'Optativa 3 Datos'!$J$8*L38+'Optativa 3 Datos'!$J$9*N38+'Optativa 3 Datos'!$J$10*P38+'Optativa 3 Datos'!$J$11*R38+'Optativa 3 Datos'!$J$12*T38+'Optativa 3 Datos'!$J$13*V38,2)</f>
        <v>0</v>
      </c>
      <c r="AN38" s="24">
        <f>ROUND('Optativa 3 Datos'!$K$4*D38*E38+'Optativa 3 Datos'!$K$5*F38*G38+'Optativa 3 Datos'!$K$6*H38*I38+'Optativa 3 Datos'!$K$7*J38*K38+'Optativa 3 Datos'!$K$8*L38*M38+'Optativa 3 Datos'!$K$9*N38*O38+'Optativa 3 Datos'!$K$10*P38*Q38+'Optativa 3 Datos'!$K$11*R38*S38+'Optativa 3 Datos'!$K$12*T38*U38+'Optativa 3 Datos'!$K$13*V38*W38,2)</f>
        <v>0</v>
      </c>
      <c r="AO38" s="24">
        <f>ROUND('Optativa 3 Datos'!$K$4*D38+'Optativa 3 Datos'!$K$5*F38+'Optativa 3 Datos'!$K$6*H38+'Optativa 3 Datos'!$K$7*J38+'Optativa 3 Datos'!$K$8*L38+'Optativa 3 Datos'!$K$9*N38+'Optativa 3 Datos'!$K$10*P38+'Optativa 3 Datos'!$K$11*R38+'Optativa 3 Datos'!$K$12*T38+'Optativa 3 Datos'!$K$13*V38,2)</f>
        <v>0</v>
      </c>
    </row>
    <row r="39" spans="1:41" x14ac:dyDescent="0.25">
      <c r="A39" s="2">
        <v>36</v>
      </c>
      <c r="B39" s="2" t="str">
        <f>IF(ISBLANK(PRINCIPAL!B39)," ",PRINCIPAL!B39)</f>
        <v xml:space="preserve"> </v>
      </c>
      <c r="C39" s="14">
        <f t="shared" si="1"/>
        <v>0</v>
      </c>
      <c r="D39" s="12">
        <f t="shared" si="2"/>
        <v>0</v>
      </c>
      <c r="E39" s="9"/>
      <c r="F39" s="12">
        <f t="shared" si="8"/>
        <v>0</v>
      </c>
      <c r="G39" s="9"/>
      <c r="H39" s="12">
        <f t="shared" si="9"/>
        <v>0</v>
      </c>
      <c r="I39" s="9"/>
      <c r="J39" s="12">
        <f t="shared" si="10"/>
        <v>0</v>
      </c>
      <c r="K39" s="9"/>
      <c r="L39" s="12">
        <f t="shared" si="11"/>
        <v>0</v>
      </c>
      <c r="M39" s="9"/>
      <c r="N39" s="12">
        <f t="shared" si="3"/>
        <v>0</v>
      </c>
      <c r="O39" s="9"/>
      <c r="P39" s="12">
        <f t="shared" si="4"/>
        <v>0</v>
      </c>
      <c r="Q39" s="9"/>
      <c r="R39" s="12">
        <f t="shared" si="5"/>
        <v>0</v>
      </c>
      <c r="S39" s="9"/>
      <c r="T39" s="12">
        <f t="shared" si="6"/>
        <v>0</v>
      </c>
      <c r="U39" s="9"/>
      <c r="V39" s="12">
        <f t="shared" si="7"/>
        <v>0</v>
      </c>
      <c r="W39" s="9"/>
      <c r="Z39" s="24">
        <f>ROUND('Optativa 3 Datos'!$D$4*D39*E39+'Optativa 3 Datos'!$D$5*F39*G39+'Optativa 3 Datos'!$D$6*H39*I39+'Optativa 3 Datos'!$D$7*J39*K39+'Optativa 3 Datos'!$D$8*L39*M39+'Optativa 3 Datos'!$D$9*N39*O39+'Optativa 3 Datos'!$D$10*P39*Q39+'Optativa 3 Datos'!$D$11*R39*S39+'Optativa 3 Datos'!$D$12*T39*U39+'Optativa 3 Datos'!$D$13*V39*W39,2)</f>
        <v>0</v>
      </c>
      <c r="AA39" s="24">
        <f>ROUND('Optativa 3 Datos'!$D$4*D39+'Optativa 3 Datos'!$D$5*F39+'Optativa 3 Datos'!$D$6*H39+'Optativa 3 Datos'!$D$7*J39+'Optativa 3 Datos'!$D$8*L39+'Optativa 3 Datos'!$D$9*N39+'Optativa 3 Datos'!$D$10*P39+'Optativa 3 Datos'!$D$11*R39+'Optativa 3 Datos'!$D$12*T39+'Optativa 3 Datos'!$D$13*V39,2)</f>
        <v>0</v>
      </c>
      <c r="AB39" s="24">
        <f>ROUND('Optativa 3 Datos'!$E$4*D39*E39+'Optativa 3 Datos'!$E$5*F39*G39+'Optativa 3 Datos'!$E$6*H39*I39+'Optativa 3 Datos'!$E$7*J39*K39+'Optativa 3 Datos'!$E$8*L39*M39+'Optativa 3 Datos'!$E$9*N39*O39+'Optativa 3 Datos'!$E$10*P39*Q39+'Optativa 3 Datos'!$E$11*R39*S39+'Optativa 3 Datos'!$E$12*T39*U39+'Optativa 3 Datos'!$E$13*V39*W39,2)</f>
        <v>0</v>
      </c>
      <c r="AC39" s="24">
        <f>ROUND('Optativa 3 Datos'!$E$4*D39+'Optativa 3 Datos'!$E$5*F39+'Optativa 3 Datos'!$E$6*H39+'Optativa 3 Datos'!$E$7*J39+'Optativa 3 Datos'!$E$8*L39+'Optativa 3 Datos'!$E$9*N39+'Optativa 3 Datos'!$E$10*P39+'Optativa 3 Datos'!$E$11*R39+'Optativa 3 Datos'!$E$12*T39+'Optativa 3 Datos'!$E$13*V39,2)</f>
        <v>0</v>
      </c>
      <c r="AD39" s="24">
        <f>ROUND('Optativa 3 Datos'!$F$4*D39*E39+'Optativa 3 Datos'!$F$5*F39*G39+'Optativa 3 Datos'!$F$6*H39*I39+'Optativa 3 Datos'!$F$7*J39*K39+'Optativa 3 Datos'!$F$8*L39*M39+'Optativa 3 Datos'!$F$9*N39*O39+'Optativa 3 Datos'!$F$10*P39*Q39+'Optativa 3 Datos'!$F$11*R39*S39+'Optativa 3 Datos'!$F$12*T39*U39+'Optativa 3 Datos'!$F$13*V39*W39,2)</f>
        <v>0</v>
      </c>
      <c r="AE39" s="24">
        <f>ROUND('Optativa 3 Datos'!$F$4*D39+'Optativa 3 Datos'!$F$5*F39+'Optativa 3 Datos'!$F$6*H39+'Optativa 3 Datos'!$F$7*J39+'Optativa 3 Datos'!$F$8*L39+'Optativa 3 Datos'!$F$9*N39+'Optativa 3 Datos'!$F$10*P39+'Optativa 3 Datos'!$F$11*R39+'Optativa 3 Datos'!$F$12*T39+'Optativa 3 Datos'!$F$13*V39,2)</f>
        <v>0</v>
      </c>
      <c r="AF39" s="24">
        <f>ROUND('Optativa 3 Datos'!$G$4*D39*E39+'Optativa 3 Datos'!$G$5*F39*G39+'Optativa 3 Datos'!$G$6*H39*I39+'Optativa 3 Datos'!$G$7*J39*K39+'Optativa 3 Datos'!$G$8*L39*M39+'Optativa 3 Datos'!$G$9*N39*O39+'Optativa 3 Datos'!$G$10*P39*Q39+'Optativa 3 Datos'!$G$11*R39*S39+'Optativa 3 Datos'!$G$12*T39*U39+'Optativa 3 Datos'!$G$13*V39*W39,2)</f>
        <v>0</v>
      </c>
      <c r="AG39" s="24">
        <f>ROUND('Optativa 3 Datos'!$G$4*D39+'Optativa 3 Datos'!$G$5*F39+'Optativa 3 Datos'!$G$6*H39+'Optativa 3 Datos'!$G$7*J39+'Optativa 3 Datos'!$G$8*L39+'Optativa 3 Datos'!$G$9*N39+'Optativa 3 Datos'!$G$10*P39+'Optativa 3 Datos'!$G$11*R39+'Optativa 3 Datos'!$G$12*T39+'Optativa 3 Datos'!$G$13*V39,2)</f>
        <v>0</v>
      </c>
      <c r="AH39" s="24">
        <f>ROUND('Optativa 3 Datos'!$H$4*D39*E39+'Optativa 3 Datos'!$H$5*F39*G39+'Optativa 3 Datos'!$H$6*H39*I39+'Optativa 3 Datos'!$H$7*J39*K39+'Optativa 3 Datos'!$H$8*L39*M39+'Optativa 3 Datos'!$H$9*N39*O39+'Optativa 3 Datos'!$H$10*P39*Q39+'Optativa 3 Datos'!$H$11*R39*S39+'Optativa 3 Datos'!$H$12*T39*U39+'Optativa 3 Datos'!$H$13*V39*W39,2)</f>
        <v>0</v>
      </c>
      <c r="AI39" s="24">
        <f>ROUND('Optativa 3 Datos'!$H$4*D39+'Optativa 3 Datos'!$H$5*F39+'Optativa 3 Datos'!$H$6*H39+'Optativa 3 Datos'!$H$7*J39+'Optativa 3 Datos'!$H$8*L39+'Optativa 3 Datos'!$H$9*N39+'Optativa 3 Datos'!$H$10*P39+'Optativa 3 Datos'!$H$11*R39+'Optativa 3 Datos'!$H$12*T39+'Optativa 3 Datos'!$H$13*V39,2)</f>
        <v>0</v>
      </c>
      <c r="AJ39" s="24">
        <f>ROUND('Optativa 3 Datos'!$I$4*D39*E39+'Optativa 3 Datos'!$I$5*F39*G39+'Optativa 3 Datos'!$I$6*H39*I39+'Optativa 3 Datos'!$I$7*J39*K39+'Optativa 3 Datos'!$I$8*L39*M39+'Optativa 3 Datos'!$I$9*N39*O39+'Optativa 3 Datos'!$I$10*P39*Q39+'Optativa 3 Datos'!$I$11*R39*S39+'Optativa 3 Datos'!$I$12*T39*U39+'Optativa 3 Datos'!$I$13*V39*W39,2)</f>
        <v>0</v>
      </c>
      <c r="AK39" s="24">
        <f>ROUND('Optativa 3 Datos'!$I$4*D39+'Optativa 3 Datos'!$I$5*F39+'Optativa 3 Datos'!$I$6*H39+'Optativa 3 Datos'!$I$7*J39+'Optativa 3 Datos'!$I$8*L39+'Optativa 3 Datos'!$I$9*N39+'Optativa 3 Datos'!$I$10*P39+'Optativa 3 Datos'!$I$11*R39+'Optativa 3 Datos'!$I$12*T39+'Optativa 3 Datos'!$I$13*V39,2)</f>
        <v>0</v>
      </c>
      <c r="AL39" s="24">
        <f>ROUND('Optativa 3 Datos'!$J$4*D39*E39+'Optativa 3 Datos'!$J$5*F39*G39+'Optativa 3 Datos'!$J$6*H39*I39+'Optativa 3 Datos'!$J$7*J39*K39+'Optativa 3 Datos'!$J$8*L39*M39+'Optativa 3 Datos'!$J$9*N39*O39+'Optativa 3 Datos'!$J$10*P39*Q39+'Optativa 3 Datos'!$J$11*R39*S39+'Optativa 3 Datos'!$J$12*T39*U39+'Optativa 3 Datos'!$J$13*V39*W39,2)</f>
        <v>0</v>
      </c>
      <c r="AM39" s="24">
        <f>ROUND('Optativa 3 Datos'!$J$4*D39+'Optativa 3 Datos'!$J$5*F39+'Optativa 3 Datos'!$J$6*H39+'Optativa 3 Datos'!$J$7*J39+'Optativa 3 Datos'!$J$8*L39+'Optativa 3 Datos'!$J$9*N39+'Optativa 3 Datos'!$J$10*P39+'Optativa 3 Datos'!$J$11*R39+'Optativa 3 Datos'!$J$12*T39+'Optativa 3 Datos'!$J$13*V39,2)</f>
        <v>0</v>
      </c>
      <c r="AN39" s="24">
        <f>ROUND('Optativa 3 Datos'!$K$4*D39*E39+'Optativa 3 Datos'!$K$5*F39*G39+'Optativa 3 Datos'!$K$6*H39*I39+'Optativa 3 Datos'!$K$7*J39*K39+'Optativa 3 Datos'!$K$8*L39*M39+'Optativa 3 Datos'!$K$9*N39*O39+'Optativa 3 Datos'!$K$10*P39*Q39+'Optativa 3 Datos'!$K$11*R39*S39+'Optativa 3 Datos'!$K$12*T39*U39+'Optativa 3 Datos'!$K$13*V39*W39,2)</f>
        <v>0</v>
      </c>
      <c r="AO39" s="24">
        <f>ROUND('Optativa 3 Datos'!$K$4*D39+'Optativa 3 Datos'!$K$5*F39+'Optativa 3 Datos'!$K$6*H39+'Optativa 3 Datos'!$K$7*J39+'Optativa 3 Datos'!$K$8*L39+'Optativa 3 Datos'!$K$9*N39+'Optativa 3 Datos'!$K$10*P39+'Optativa 3 Datos'!$K$11*R39+'Optativa 3 Datos'!$K$12*T39+'Optativa 3 Datos'!$K$13*V39,2)</f>
        <v>0</v>
      </c>
    </row>
    <row r="40" spans="1:41" x14ac:dyDescent="0.25">
      <c r="A40" s="2">
        <v>37</v>
      </c>
      <c r="B40" s="1" t="str">
        <f>IF(ISBLANK(PRINCIPAL!B40)," ",PRINCIPAL!B40)</f>
        <v xml:space="preserve"> </v>
      </c>
      <c r="C40" s="14">
        <f t="shared" si="1"/>
        <v>0</v>
      </c>
      <c r="D40" s="12">
        <f t="shared" si="2"/>
        <v>0</v>
      </c>
      <c r="E40" s="10"/>
      <c r="F40" s="12">
        <f t="shared" si="8"/>
        <v>0</v>
      </c>
      <c r="G40" s="10"/>
      <c r="H40" s="12">
        <f t="shared" si="9"/>
        <v>0</v>
      </c>
      <c r="I40" s="10"/>
      <c r="J40" s="12">
        <f t="shared" si="10"/>
        <v>0</v>
      </c>
      <c r="K40" s="10"/>
      <c r="L40" s="12">
        <f t="shared" si="11"/>
        <v>0</v>
      </c>
      <c r="M40" s="10"/>
      <c r="N40" s="12">
        <f t="shared" si="3"/>
        <v>0</v>
      </c>
      <c r="O40" s="10"/>
      <c r="P40" s="12">
        <f t="shared" si="4"/>
        <v>0</v>
      </c>
      <c r="Q40" s="10"/>
      <c r="R40" s="12">
        <f t="shared" si="5"/>
        <v>0</v>
      </c>
      <c r="S40" s="10"/>
      <c r="T40" s="12">
        <f t="shared" si="6"/>
        <v>0</v>
      </c>
      <c r="U40" s="10"/>
      <c r="V40" s="12">
        <f t="shared" si="7"/>
        <v>0</v>
      </c>
      <c r="W40" s="10"/>
      <c r="Z40" s="24">
        <f>ROUND('Optativa 3 Datos'!$D$4*D40*E40+'Optativa 3 Datos'!$D$5*F40*G40+'Optativa 3 Datos'!$D$6*H40*I40+'Optativa 3 Datos'!$D$7*J40*K40+'Optativa 3 Datos'!$D$8*L40*M40+'Optativa 3 Datos'!$D$9*N40*O40+'Optativa 3 Datos'!$D$10*P40*Q40+'Optativa 3 Datos'!$D$11*R40*S40+'Optativa 3 Datos'!$D$12*T40*U40+'Optativa 3 Datos'!$D$13*V40*W40,2)</f>
        <v>0</v>
      </c>
      <c r="AA40" s="24">
        <f>ROUND('Optativa 3 Datos'!$D$4*D40+'Optativa 3 Datos'!$D$5*F40+'Optativa 3 Datos'!$D$6*H40+'Optativa 3 Datos'!$D$7*J40+'Optativa 3 Datos'!$D$8*L40+'Optativa 3 Datos'!$D$9*N40+'Optativa 3 Datos'!$D$10*P40+'Optativa 3 Datos'!$D$11*R40+'Optativa 3 Datos'!$D$12*T40+'Optativa 3 Datos'!$D$13*V40,2)</f>
        <v>0</v>
      </c>
      <c r="AB40" s="24">
        <f>ROUND('Optativa 3 Datos'!$E$4*D40*E40+'Optativa 3 Datos'!$E$5*F40*G40+'Optativa 3 Datos'!$E$6*H40*I40+'Optativa 3 Datos'!$E$7*J40*K40+'Optativa 3 Datos'!$E$8*L40*M40+'Optativa 3 Datos'!$E$9*N40*O40+'Optativa 3 Datos'!$E$10*P40*Q40+'Optativa 3 Datos'!$E$11*R40*S40+'Optativa 3 Datos'!$E$12*T40*U40+'Optativa 3 Datos'!$E$13*V40*W40,2)</f>
        <v>0</v>
      </c>
      <c r="AC40" s="24">
        <f>ROUND('Optativa 3 Datos'!$E$4*D40+'Optativa 3 Datos'!$E$5*F40+'Optativa 3 Datos'!$E$6*H40+'Optativa 3 Datos'!$E$7*J40+'Optativa 3 Datos'!$E$8*L40+'Optativa 3 Datos'!$E$9*N40+'Optativa 3 Datos'!$E$10*P40+'Optativa 3 Datos'!$E$11*R40+'Optativa 3 Datos'!$E$12*T40+'Optativa 3 Datos'!$E$13*V40,2)</f>
        <v>0</v>
      </c>
      <c r="AD40" s="24">
        <f>ROUND('Optativa 3 Datos'!$F$4*D40*E40+'Optativa 3 Datos'!$F$5*F40*G40+'Optativa 3 Datos'!$F$6*H40*I40+'Optativa 3 Datos'!$F$7*J40*K40+'Optativa 3 Datos'!$F$8*L40*M40+'Optativa 3 Datos'!$F$9*N40*O40+'Optativa 3 Datos'!$F$10*P40*Q40+'Optativa 3 Datos'!$F$11*R40*S40+'Optativa 3 Datos'!$F$12*T40*U40+'Optativa 3 Datos'!$F$13*V40*W40,2)</f>
        <v>0</v>
      </c>
      <c r="AE40" s="24">
        <f>ROUND('Optativa 3 Datos'!$F$4*D40+'Optativa 3 Datos'!$F$5*F40+'Optativa 3 Datos'!$F$6*H40+'Optativa 3 Datos'!$F$7*J40+'Optativa 3 Datos'!$F$8*L40+'Optativa 3 Datos'!$F$9*N40+'Optativa 3 Datos'!$F$10*P40+'Optativa 3 Datos'!$F$11*R40+'Optativa 3 Datos'!$F$12*T40+'Optativa 3 Datos'!$F$13*V40,2)</f>
        <v>0</v>
      </c>
      <c r="AF40" s="24">
        <f>ROUND('Optativa 3 Datos'!$G$4*D40*E40+'Optativa 3 Datos'!$G$5*F40*G40+'Optativa 3 Datos'!$G$6*H40*I40+'Optativa 3 Datos'!$G$7*J40*K40+'Optativa 3 Datos'!$G$8*L40*M40+'Optativa 3 Datos'!$G$9*N40*O40+'Optativa 3 Datos'!$G$10*P40*Q40+'Optativa 3 Datos'!$G$11*R40*S40+'Optativa 3 Datos'!$G$12*T40*U40+'Optativa 3 Datos'!$G$13*V40*W40,2)</f>
        <v>0</v>
      </c>
      <c r="AG40" s="24">
        <f>ROUND('Optativa 3 Datos'!$G$4*D40+'Optativa 3 Datos'!$G$5*F40+'Optativa 3 Datos'!$G$6*H40+'Optativa 3 Datos'!$G$7*J40+'Optativa 3 Datos'!$G$8*L40+'Optativa 3 Datos'!$G$9*N40+'Optativa 3 Datos'!$G$10*P40+'Optativa 3 Datos'!$G$11*R40+'Optativa 3 Datos'!$G$12*T40+'Optativa 3 Datos'!$G$13*V40,2)</f>
        <v>0</v>
      </c>
      <c r="AH40" s="24">
        <f>ROUND('Optativa 3 Datos'!$H$4*D40*E40+'Optativa 3 Datos'!$H$5*F40*G40+'Optativa 3 Datos'!$H$6*H40*I40+'Optativa 3 Datos'!$H$7*J40*K40+'Optativa 3 Datos'!$H$8*L40*M40+'Optativa 3 Datos'!$H$9*N40*O40+'Optativa 3 Datos'!$H$10*P40*Q40+'Optativa 3 Datos'!$H$11*R40*S40+'Optativa 3 Datos'!$H$12*T40*U40+'Optativa 3 Datos'!$H$13*V40*W40,2)</f>
        <v>0</v>
      </c>
      <c r="AI40" s="24">
        <f>ROUND('Optativa 3 Datos'!$H$4*D40+'Optativa 3 Datos'!$H$5*F40+'Optativa 3 Datos'!$H$6*H40+'Optativa 3 Datos'!$H$7*J40+'Optativa 3 Datos'!$H$8*L40+'Optativa 3 Datos'!$H$9*N40+'Optativa 3 Datos'!$H$10*P40+'Optativa 3 Datos'!$H$11*R40+'Optativa 3 Datos'!$H$12*T40+'Optativa 3 Datos'!$H$13*V40,2)</f>
        <v>0</v>
      </c>
      <c r="AJ40" s="24">
        <f>ROUND('Optativa 3 Datos'!$I$4*D40*E40+'Optativa 3 Datos'!$I$5*F40*G40+'Optativa 3 Datos'!$I$6*H40*I40+'Optativa 3 Datos'!$I$7*J40*K40+'Optativa 3 Datos'!$I$8*L40*M40+'Optativa 3 Datos'!$I$9*N40*O40+'Optativa 3 Datos'!$I$10*P40*Q40+'Optativa 3 Datos'!$I$11*R40*S40+'Optativa 3 Datos'!$I$12*T40*U40+'Optativa 3 Datos'!$I$13*V40*W40,2)</f>
        <v>0</v>
      </c>
      <c r="AK40" s="24">
        <f>ROUND('Optativa 3 Datos'!$I$4*D40+'Optativa 3 Datos'!$I$5*F40+'Optativa 3 Datos'!$I$6*H40+'Optativa 3 Datos'!$I$7*J40+'Optativa 3 Datos'!$I$8*L40+'Optativa 3 Datos'!$I$9*N40+'Optativa 3 Datos'!$I$10*P40+'Optativa 3 Datos'!$I$11*R40+'Optativa 3 Datos'!$I$12*T40+'Optativa 3 Datos'!$I$13*V40,2)</f>
        <v>0</v>
      </c>
      <c r="AL40" s="24">
        <f>ROUND('Optativa 3 Datos'!$J$4*D40*E40+'Optativa 3 Datos'!$J$5*F40*G40+'Optativa 3 Datos'!$J$6*H40*I40+'Optativa 3 Datos'!$J$7*J40*K40+'Optativa 3 Datos'!$J$8*L40*M40+'Optativa 3 Datos'!$J$9*N40*O40+'Optativa 3 Datos'!$J$10*P40*Q40+'Optativa 3 Datos'!$J$11*R40*S40+'Optativa 3 Datos'!$J$12*T40*U40+'Optativa 3 Datos'!$J$13*V40*W40,2)</f>
        <v>0</v>
      </c>
      <c r="AM40" s="24">
        <f>ROUND('Optativa 3 Datos'!$J$4*D40+'Optativa 3 Datos'!$J$5*F40+'Optativa 3 Datos'!$J$6*H40+'Optativa 3 Datos'!$J$7*J40+'Optativa 3 Datos'!$J$8*L40+'Optativa 3 Datos'!$J$9*N40+'Optativa 3 Datos'!$J$10*P40+'Optativa 3 Datos'!$J$11*R40+'Optativa 3 Datos'!$J$12*T40+'Optativa 3 Datos'!$J$13*V40,2)</f>
        <v>0</v>
      </c>
      <c r="AN40" s="24">
        <f>ROUND('Optativa 3 Datos'!$K$4*D40*E40+'Optativa 3 Datos'!$K$5*F40*G40+'Optativa 3 Datos'!$K$6*H40*I40+'Optativa 3 Datos'!$K$7*J40*K40+'Optativa 3 Datos'!$K$8*L40*M40+'Optativa 3 Datos'!$K$9*N40*O40+'Optativa 3 Datos'!$K$10*P40*Q40+'Optativa 3 Datos'!$K$11*R40*S40+'Optativa 3 Datos'!$K$12*T40*U40+'Optativa 3 Datos'!$K$13*V40*W40,2)</f>
        <v>0</v>
      </c>
      <c r="AO40" s="24">
        <f>ROUND('Optativa 3 Datos'!$K$4*D40+'Optativa 3 Datos'!$K$5*F40+'Optativa 3 Datos'!$K$6*H40+'Optativa 3 Datos'!$K$7*J40+'Optativa 3 Datos'!$K$8*L40+'Optativa 3 Datos'!$K$9*N40+'Optativa 3 Datos'!$K$10*P40+'Optativa 3 Datos'!$K$11*R40+'Optativa 3 Datos'!$K$12*T40+'Optativa 3 Datos'!$K$13*V40,2)</f>
        <v>0</v>
      </c>
    </row>
    <row r="41" spans="1:41" x14ac:dyDescent="0.25">
      <c r="A41" s="2">
        <v>38</v>
      </c>
      <c r="B41" s="2" t="str">
        <f>IF(ISBLANK(PRINCIPAL!B41)," ",PRINCIPAL!B41)</f>
        <v xml:space="preserve"> </v>
      </c>
      <c r="C41" s="14">
        <f t="shared" si="1"/>
        <v>0</v>
      </c>
      <c r="D41" s="12">
        <f t="shared" si="2"/>
        <v>0</v>
      </c>
      <c r="E41" s="9"/>
      <c r="F41" s="12">
        <f t="shared" si="8"/>
        <v>0</v>
      </c>
      <c r="G41" s="9"/>
      <c r="H41" s="12">
        <f t="shared" si="9"/>
        <v>0</v>
      </c>
      <c r="I41" s="9"/>
      <c r="J41" s="12">
        <f t="shared" si="10"/>
        <v>0</v>
      </c>
      <c r="K41" s="9"/>
      <c r="L41" s="12">
        <f t="shared" si="11"/>
        <v>0</v>
      </c>
      <c r="M41" s="9"/>
      <c r="N41" s="12">
        <f t="shared" si="3"/>
        <v>0</v>
      </c>
      <c r="O41" s="9"/>
      <c r="P41" s="12">
        <f t="shared" si="4"/>
        <v>0</v>
      </c>
      <c r="Q41" s="9"/>
      <c r="R41" s="12">
        <f t="shared" si="5"/>
        <v>0</v>
      </c>
      <c r="S41" s="9"/>
      <c r="T41" s="12">
        <f t="shared" si="6"/>
        <v>0</v>
      </c>
      <c r="U41" s="9"/>
      <c r="V41" s="12">
        <f t="shared" si="7"/>
        <v>0</v>
      </c>
      <c r="W41" s="9"/>
      <c r="Z41" s="24">
        <f>ROUND('Optativa 3 Datos'!$D$4*D41*E41+'Optativa 3 Datos'!$D$5*F41*G41+'Optativa 3 Datos'!$D$6*H41*I41+'Optativa 3 Datos'!$D$7*J41*K41+'Optativa 3 Datos'!$D$8*L41*M41+'Optativa 3 Datos'!$D$9*N41*O41+'Optativa 3 Datos'!$D$10*P41*Q41+'Optativa 3 Datos'!$D$11*R41*S41+'Optativa 3 Datos'!$D$12*T41*U41+'Optativa 3 Datos'!$D$13*V41*W41,2)</f>
        <v>0</v>
      </c>
      <c r="AA41" s="24">
        <f>ROUND('Optativa 3 Datos'!$D$4*D41+'Optativa 3 Datos'!$D$5*F41+'Optativa 3 Datos'!$D$6*H41+'Optativa 3 Datos'!$D$7*J41+'Optativa 3 Datos'!$D$8*L41+'Optativa 3 Datos'!$D$9*N41+'Optativa 3 Datos'!$D$10*P41+'Optativa 3 Datos'!$D$11*R41+'Optativa 3 Datos'!$D$12*T41+'Optativa 3 Datos'!$D$13*V41,2)</f>
        <v>0</v>
      </c>
      <c r="AB41" s="24">
        <f>ROUND('Optativa 3 Datos'!$E$4*D41*E41+'Optativa 3 Datos'!$E$5*F41*G41+'Optativa 3 Datos'!$E$6*H41*I41+'Optativa 3 Datos'!$E$7*J41*K41+'Optativa 3 Datos'!$E$8*L41*M41+'Optativa 3 Datos'!$E$9*N41*O41+'Optativa 3 Datos'!$E$10*P41*Q41+'Optativa 3 Datos'!$E$11*R41*S41+'Optativa 3 Datos'!$E$12*T41*U41+'Optativa 3 Datos'!$E$13*V41*W41,2)</f>
        <v>0</v>
      </c>
      <c r="AC41" s="24">
        <f>ROUND('Optativa 3 Datos'!$E$4*D41+'Optativa 3 Datos'!$E$5*F41+'Optativa 3 Datos'!$E$6*H41+'Optativa 3 Datos'!$E$7*J41+'Optativa 3 Datos'!$E$8*L41+'Optativa 3 Datos'!$E$9*N41+'Optativa 3 Datos'!$E$10*P41+'Optativa 3 Datos'!$E$11*R41+'Optativa 3 Datos'!$E$12*T41+'Optativa 3 Datos'!$E$13*V41,2)</f>
        <v>0</v>
      </c>
      <c r="AD41" s="24">
        <f>ROUND('Optativa 3 Datos'!$F$4*D41*E41+'Optativa 3 Datos'!$F$5*F41*G41+'Optativa 3 Datos'!$F$6*H41*I41+'Optativa 3 Datos'!$F$7*J41*K41+'Optativa 3 Datos'!$F$8*L41*M41+'Optativa 3 Datos'!$F$9*N41*O41+'Optativa 3 Datos'!$F$10*P41*Q41+'Optativa 3 Datos'!$F$11*R41*S41+'Optativa 3 Datos'!$F$12*T41*U41+'Optativa 3 Datos'!$F$13*V41*W41,2)</f>
        <v>0</v>
      </c>
      <c r="AE41" s="24">
        <f>ROUND('Optativa 3 Datos'!$F$4*D41+'Optativa 3 Datos'!$F$5*F41+'Optativa 3 Datos'!$F$6*H41+'Optativa 3 Datos'!$F$7*J41+'Optativa 3 Datos'!$F$8*L41+'Optativa 3 Datos'!$F$9*N41+'Optativa 3 Datos'!$F$10*P41+'Optativa 3 Datos'!$F$11*R41+'Optativa 3 Datos'!$F$12*T41+'Optativa 3 Datos'!$F$13*V41,2)</f>
        <v>0</v>
      </c>
      <c r="AF41" s="24">
        <f>ROUND('Optativa 3 Datos'!$G$4*D41*E41+'Optativa 3 Datos'!$G$5*F41*G41+'Optativa 3 Datos'!$G$6*H41*I41+'Optativa 3 Datos'!$G$7*J41*K41+'Optativa 3 Datos'!$G$8*L41*M41+'Optativa 3 Datos'!$G$9*N41*O41+'Optativa 3 Datos'!$G$10*P41*Q41+'Optativa 3 Datos'!$G$11*R41*S41+'Optativa 3 Datos'!$G$12*T41*U41+'Optativa 3 Datos'!$G$13*V41*W41,2)</f>
        <v>0</v>
      </c>
      <c r="AG41" s="24">
        <f>ROUND('Optativa 3 Datos'!$G$4*D41+'Optativa 3 Datos'!$G$5*F41+'Optativa 3 Datos'!$G$6*H41+'Optativa 3 Datos'!$G$7*J41+'Optativa 3 Datos'!$G$8*L41+'Optativa 3 Datos'!$G$9*N41+'Optativa 3 Datos'!$G$10*P41+'Optativa 3 Datos'!$G$11*R41+'Optativa 3 Datos'!$G$12*T41+'Optativa 3 Datos'!$G$13*V41,2)</f>
        <v>0</v>
      </c>
      <c r="AH41" s="24">
        <f>ROUND('Optativa 3 Datos'!$H$4*D41*E41+'Optativa 3 Datos'!$H$5*F41*G41+'Optativa 3 Datos'!$H$6*H41*I41+'Optativa 3 Datos'!$H$7*J41*K41+'Optativa 3 Datos'!$H$8*L41*M41+'Optativa 3 Datos'!$H$9*N41*O41+'Optativa 3 Datos'!$H$10*P41*Q41+'Optativa 3 Datos'!$H$11*R41*S41+'Optativa 3 Datos'!$H$12*T41*U41+'Optativa 3 Datos'!$H$13*V41*W41,2)</f>
        <v>0</v>
      </c>
      <c r="AI41" s="24">
        <f>ROUND('Optativa 3 Datos'!$H$4*D41+'Optativa 3 Datos'!$H$5*F41+'Optativa 3 Datos'!$H$6*H41+'Optativa 3 Datos'!$H$7*J41+'Optativa 3 Datos'!$H$8*L41+'Optativa 3 Datos'!$H$9*N41+'Optativa 3 Datos'!$H$10*P41+'Optativa 3 Datos'!$H$11*R41+'Optativa 3 Datos'!$H$12*T41+'Optativa 3 Datos'!$H$13*V41,2)</f>
        <v>0</v>
      </c>
      <c r="AJ41" s="24">
        <f>ROUND('Optativa 3 Datos'!$I$4*D41*E41+'Optativa 3 Datos'!$I$5*F41*G41+'Optativa 3 Datos'!$I$6*H41*I41+'Optativa 3 Datos'!$I$7*J41*K41+'Optativa 3 Datos'!$I$8*L41*M41+'Optativa 3 Datos'!$I$9*N41*O41+'Optativa 3 Datos'!$I$10*P41*Q41+'Optativa 3 Datos'!$I$11*R41*S41+'Optativa 3 Datos'!$I$12*T41*U41+'Optativa 3 Datos'!$I$13*V41*W41,2)</f>
        <v>0</v>
      </c>
      <c r="AK41" s="24">
        <f>ROUND('Optativa 3 Datos'!$I$4*D41+'Optativa 3 Datos'!$I$5*F41+'Optativa 3 Datos'!$I$6*H41+'Optativa 3 Datos'!$I$7*J41+'Optativa 3 Datos'!$I$8*L41+'Optativa 3 Datos'!$I$9*N41+'Optativa 3 Datos'!$I$10*P41+'Optativa 3 Datos'!$I$11*R41+'Optativa 3 Datos'!$I$12*T41+'Optativa 3 Datos'!$I$13*V41,2)</f>
        <v>0</v>
      </c>
      <c r="AL41" s="24">
        <f>ROUND('Optativa 3 Datos'!$J$4*D41*E41+'Optativa 3 Datos'!$J$5*F41*G41+'Optativa 3 Datos'!$J$6*H41*I41+'Optativa 3 Datos'!$J$7*J41*K41+'Optativa 3 Datos'!$J$8*L41*M41+'Optativa 3 Datos'!$J$9*N41*O41+'Optativa 3 Datos'!$J$10*P41*Q41+'Optativa 3 Datos'!$J$11*R41*S41+'Optativa 3 Datos'!$J$12*T41*U41+'Optativa 3 Datos'!$J$13*V41*W41,2)</f>
        <v>0</v>
      </c>
      <c r="AM41" s="24">
        <f>ROUND('Optativa 3 Datos'!$J$4*D41+'Optativa 3 Datos'!$J$5*F41+'Optativa 3 Datos'!$J$6*H41+'Optativa 3 Datos'!$J$7*J41+'Optativa 3 Datos'!$J$8*L41+'Optativa 3 Datos'!$J$9*N41+'Optativa 3 Datos'!$J$10*P41+'Optativa 3 Datos'!$J$11*R41+'Optativa 3 Datos'!$J$12*T41+'Optativa 3 Datos'!$J$13*V41,2)</f>
        <v>0</v>
      </c>
      <c r="AN41" s="24">
        <f>ROUND('Optativa 3 Datos'!$K$4*D41*E41+'Optativa 3 Datos'!$K$5*F41*G41+'Optativa 3 Datos'!$K$6*H41*I41+'Optativa 3 Datos'!$K$7*J41*K41+'Optativa 3 Datos'!$K$8*L41*M41+'Optativa 3 Datos'!$K$9*N41*O41+'Optativa 3 Datos'!$K$10*P41*Q41+'Optativa 3 Datos'!$K$11*R41*S41+'Optativa 3 Datos'!$K$12*T41*U41+'Optativa 3 Datos'!$K$13*V41*W41,2)</f>
        <v>0</v>
      </c>
      <c r="AO41" s="24">
        <f>ROUND('Optativa 3 Datos'!$K$4*D41+'Optativa 3 Datos'!$K$5*F41+'Optativa 3 Datos'!$K$6*H41+'Optativa 3 Datos'!$K$7*J41+'Optativa 3 Datos'!$K$8*L41+'Optativa 3 Datos'!$K$9*N41+'Optativa 3 Datos'!$K$10*P41+'Optativa 3 Datos'!$K$11*R41+'Optativa 3 Datos'!$K$12*T41+'Optativa 3 Datos'!$K$13*V41,2)</f>
        <v>0</v>
      </c>
    </row>
    <row r="42" spans="1:41" x14ac:dyDescent="0.25">
      <c r="A42" s="2">
        <v>39</v>
      </c>
      <c r="B42" s="1" t="str">
        <f>IF(ISBLANK(PRINCIPAL!B42)," ",PRINCIPAL!B42)</f>
        <v xml:space="preserve"> </v>
      </c>
      <c r="C42" s="14">
        <f t="shared" si="1"/>
        <v>0</v>
      </c>
      <c r="D42" s="12">
        <f t="shared" si="2"/>
        <v>0</v>
      </c>
      <c r="E42" s="10"/>
      <c r="F42" s="12">
        <f t="shared" si="8"/>
        <v>0</v>
      </c>
      <c r="G42" s="10"/>
      <c r="H42" s="12">
        <f t="shared" si="9"/>
        <v>0</v>
      </c>
      <c r="I42" s="10"/>
      <c r="J42" s="12">
        <f t="shared" si="10"/>
        <v>0</v>
      </c>
      <c r="K42" s="10"/>
      <c r="L42" s="12">
        <f t="shared" si="11"/>
        <v>0</v>
      </c>
      <c r="M42" s="10"/>
      <c r="N42" s="12">
        <f t="shared" si="3"/>
        <v>0</v>
      </c>
      <c r="O42" s="10"/>
      <c r="P42" s="12">
        <f t="shared" si="4"/>
        <v>0</v>
      </c>
      <c r="Q42" s="10"/>
      <c r="R42" s="12">
        <f t="shared" si="5"/>
        <v>0</v>
      </c>
      <c r="S42" s="10"/>
      <c r="T42" s="12">
        <f t="shared" si="6"/>
        <v>0</v>
      </c>
      <c r="U42" s="10"/>
      <c r="V42" s="12">
        <f t="shared" si="7"/>
        <v>0</v>
      </c>
      <c r="W42" s="10"/>
      <c r="Z42" s="24">
        <f>ROUND('Optativa 3 Datos'!$D$4*D42*E42+'Optativa 3 Datos'!$D$5*F42*G42+'Optativa 3 Datos'!$D$6*H42*I42+'Optativa 3 Datos'!$D$7*J42*K42+'Optativa 3 Datos'!$D$8*L42*M42+'Optativa 3 Datos'!$D$9*N42*O42+'Optativa 3 Datos'!$D$10*P42*Q42+'Optativa 3 Datos'!$D$11*R42*S42+'Optativa 3 Datos'!$D$12*T42*U42+'Optativa 3 Datos'!$D$13*V42*W42,2)</f>
        <v>0</v>
      </c>
      <c r="AA42" s="24">
        <f>ROUND('Optativa 3 Datos'!$D$4*D42+'Optativa 3 Datos'!$D$5*F42+'Optativa 3 Datos'!$D$6*H42+'Optativa 3 Datos'!$D$7*J42+'Optativa 3 Datos'!$D$8*L42+'Optativa 3 Datos'!$D$9*N42+'Optativa 3 Datos'!$D$10*P42+'Optativa 3 Datos'!$D$11*R42+'Optativa 3 Datos'!$D$12*T42+'Optativa 3 Datos'!$D$13*V42,2)</f>
        <v>0</v>
      </c>
      <c r="AB42" s="24">
        <f>ROUND('Optativa 3 Datos'!$E$4*D42*E42+'Optativa 3 Datos'!$E$5*F42*G42+'Optativa 3 Datos'!$E$6*H42*I42+'Optativa 3 Datos'!$E$7*J42*K42+'Optativa 3 Datos'!$E$8*L42*M42+'Optativa 3 Datos'!$E$9*N42*O42+'Optativa 3 Datos'!$E$10*P42*Q42+'Optativa 3 Datos'!$E$11*R42*S42+'Optativa 3 Datos'!$E$12*T42*U42+'Optativa 3 Datos'!$E$13*V42*W42,2)</f>
        <v>0</v>
      </c>
      <c r="AC42" s="24">
        <f>ROUND('Optativa 3 Datos'!$E$4*D42+'Optativa 3 Datos'!$E$5*F42+'Optativa 3 Datos'!$E$6*H42+'Optativa 3 Datos'!$E$7*J42+'Optativa 3 Datos'!$E$8*L42+'Optativa 3 Datos'!$E$9*N42+'Optativa 3 Datos'!$E$10*P42+'Optativa 3 Datos'!$E$11*R42+'Optativa 3 Datos'!$E$12*T42+'Optativa 3 Datos'!$E$13*V42,2)</f>
        <v>0</v>
      </c>
      <c r="AD42" s="24">
        <f>ROUND('Optativa 3 Datos'!$F$4*D42*E42+'Optativa 3 Datos'!$F$5*F42*G42+'Optativa 3 Datos'!$F$6*H42*I42+'Optativa 3 Datos'!$F$7*J42*K42+'Optativa 3 Datos'!$F$8*L42*M42+'Optativa 3 Datos'!$F$9*N42*O42+'Optativa 3 Datos'!$F$10*P42*Q42+'Optativa 3 Datos'!$F$11*R42*S42+'Optativa 3 Datos'!$F$12*T42*U42+'Optativa 3 Datos'!$F$13*V42*W42,2)</f>
        <v>0</v>
      </c>
      <c r="AE42" s="24">
        <f>ROUND('Optativa 3 Datos'!$F$4*D42+'Optativa 3 Datos'!$F$5*F42+'Optativa 3 Datos'!$F$6*H42+'Optativa 3 Datos'!$F$7*J42+'Optativa 3 Datos'!$F$8*L42+'Optativa 3 Datos'!$F$9*N42+'Optativa 3 Datos'!$F$10*P42+'Optativa 3 Datos'!$F$11*R42+'Optativa 3 Datos'!$F$12*T42+'Optativa 3 Datos'!$F$13*V42,2)</f>
        <v>0</v>
      </c>
      <c r="AF42" s="24">
        <f>ROUND('Optativa 3 Datos'!$G$4*D42*E42+'Optativa 3 Datos'!$G$5*F42*G42+'Optativa 3 Datos'!$G$6*H42*I42+'Optativa 3 Datos'!$G$7*J42*K42+'Optativa 3 Datos'!$G$8*L42*M42+'Optativa 3 Datos'!$G$9*N42*O42+'Optativa 3 Datos'!$G$10*P42*Q42+'Optativa 3 Datos'!$G$11*R42*S42+'Optativa 3 Datos'!$G$12*T42*U42+'Optativa 3 Datos'!$G$13*V42*W42,2)</f>
        <v>0</v>
      </c>
      <c r="AG42" s="24">
        <f>ROUND('Optativa 3 Datos'!$G$4*D42+'Optativa 3 Datos'!$G$5*F42+'Optativa 3 Datos'!$G$6*H42+'Optativa 3 Datos'!$G$7*J42+'Optativa 3 Datos'!$G$8*L42+'Optativa 3 Datos'!$G$9*N42+'Optativa 3 Datos'!$G$10*P42+'Optativa 3 Datos'!$G$11*R42+'Optativa 3 Datos'!$G$12*T42+'Optativa 3 Datos'!$G$13*V42,2)</f>
        <v>0</v>
      </c>
      <c r="AH42" s="24">
        <f>ROUND('Optativa 3 Datos'!$H$4*D42*E42+'Optativa 3 Datos'!$H$5*F42*G42+'Optativa 3 Datos'!$H$6*H42*I42+'Optativa 3 Datos'!$H$7*J42*K42+'Optativa 3 Datos'!$H$8*L42*M42+'Optativa 3 Datos'!$H$9*N42*O42+'Optativa 3 Datos'!$H$10*P42*Q42+'Optativa 3 Datos'!$H$11*R42*S42+'Optativa 3 Datos'!$H$12*T42*U42+'Optativa 3 Datos'!$H$13*V42*W42,2)</f>
        <v>0</v>
      </c>
      <c r="AI42" s="24">
        <f>ROUND('Optativa 3 Datos'!$H$4*D42+'Optativa 3 Datos'!$H$5*F42+'Optativa 3 Datos'!$H$6*H42+'Optativa 3 Datos'!$H$7*J42+'Optativa 3 Datos'!$H$8*L42+'Optativa 3 Datos'!$H$9*N42+'Optativa 3 Datos'!$H$10*P42+'Optativa 3 Datos'!$H$11*R42+'Optativa 3 Datos'!$H$12*T42+'Optativa 3 Datos'!$H$13*V42,2)</f>
        <v>0</v>
      </c>
      <c r="AJ42" s="24">
        <f>ROUND('Optativa 3 Datos'!$I$4*D42*E42+'Optativa 3 Datos'!$I$5*F42*G42+'Optativa 3 Datos'!$I$6*H42*I42+'Optativa 3 Datos'!$I$7*J42*K42+'Optativa 3 Datos'!$I$8*L42*M42+'Optativa 3 Datos'!$I$9*N42*O42+'Optativa 3 Datos'!$I$10*P42*Q42+'Optativa 3 Datos'!$I$11*R42*S42+'Optativa 3 Datos'!$I$12*T42*U42+'Optativa 3 Datos'!$I$13*V42*W42,2)</f>
        <v>0</v>
      </c>
      <c r="AK42" s="24">
        <f>ROUND('Optativa 3 Datos'!$I$4*D42+'Optativa 3 Datos'!$I$5*F42+'Optativa 3 Datos'!$I$6*H42+'Optativa 3 Datos'!$I$7*J42+'Optativa 3 Datos'!$I$8*L42+'Optativa 3 Datos'!$I$9*N42+'Optativa 3 Datos'!$I$10*P42+'Optativa 3 Datos'!$I$11*R42+'Optativa 3 Datos'!$I$12*T42+'Optativa 3 Datos'!$I$13*V42,2)</f>
        <v>0</v>
      </c>
      <c r="AL42" s="24">
        <f>ROUND('Optativa 3 Datos'!$J$4*D42*E42+'Optativa 3 Datos'!$J$5*F42*G42+'Optativa 3 Datos'!$J$6*H42*I42+'Optativa 3 Datos'!$J$7*J42*K42+'Optativa 3 Datos'!$J$8*L42*M42+'Optativa 3 Datos'!$J$9*N42*O42+'Optativa 3 Datos'!$J$10*P42*Q42+'Optativa 3 Datos'!$J$11*R42*S42+'Optativa 3 Datos'!$J$12*T42*U42+'Optativa 3 Datos'!$J$13*V42*W42,2)</f>
        <v>0</v>
      </c>
      <c r="AM42" s="24">
        <f>ROUND('Optativa 3 Datos'!$J$4*D42+'Optativa 3 Datos'!$J$5*F42+'Optativa 3 Datos'!$J$6*H42+'Optativa 3 Datos'!$J$7*J42+'Optativa 3 Datos'!$J$8*L42+'Optativa 3 Datos'!$J$9*N42+'Optativa 3 Datos'!$J$10*P42+'Optativa 3 Datos'!$J$11*R42+'Optativa 3 Datos'!$J$12*T42+'Optativa 3 Datos'!$J$13*V42,2)</f>
        <v>0</v>
      </c>
      <c r="AN42" s="24">
        <f>ROUND('Optativa 3 Datos'!$K$4*D42*E42+'Optativa 3 Datos'!$K$5*F42*G42+'Optativa 3 Datos'!$K$6*H42*I42+'Optativa 3 Datos'!$K$7*J42*K42+'Optativa 3 Datos'!$K$8*L42*M42+'Optativa 3 Datos'!$K$9*N42*O42+'Optativa 3 Datos'!$K$10*P42*Q42+'Optativa 3 Datos'!$K$11*R42*S42+'Optativa 3 Datos'!$K$12*T42*U42+'Optativa 3 Datos'!$K$13*V42*W42,2)</f>
        <v>0</v>
      </c>
      <c r="AO42" s="24">
        <f>ROUND('Optativa 3 Datos'!$K$4*D42+'Optativa 3 Datos'!$K$5*F42+'Optativa 3 Datos'!$K$6*H42+'Optativa 3 Datos'!$K$7*J42+'Optativa 3 Datos'!$K$8*L42+'Optativa 3 Datos'!$K$9*N42+'Optativa 3 Datos'!$K$10*P42+'Optativa 3 Datos'!$K$11*R42+'Optativa 3 Datos'!$K$12*T42+'Optativa 3 Datos'!$K$13*V42,2)</f>
        <v>0</v>
      </c>
    </row>
    <row r="43" spans="1:41" x14ac:dyDescent="0.25">
      <c r="A43" s="2">
        <v>40</v>
      </c>
      <c r="B43" s="2" t="str">
        <f>IF(ISBLANK(PRINCIPAL!B43)," ",PRINCIPAL!B43)</f>
        <v xml:space="preserve"> </v>
      </c>
      <c r="C43" s="14">
        <f t="shared" si="1"/>
        <v>0</v>
      </c>
      <c r="D43" s="12">
        <f t="shared" si="2"/>
        <v>0</v>
      </c>
      <c r="E43" s="11"/>
      <c r="F43" s="12">
        <f t="shared" si="8"/>
        <v>0</v>
      </c>
      <c r="G43" s="11"/>
      <c r="H43" s="12">
        <f t="shared" si="9"/>
        <v>0</v>
      </c>
      <c r="I43" s="11"/>
      <c r="J43" s="12">
        <f t="shared" si="10"/>
        <v>0</v>
      </c>
      <c r="K43" s="11"/>
      <c r="L43" s="12">
        <f t="shared" si="11"/>
        <v>0</v>
      </c>
      <c r="M43" s="11"/>
      <c r="N43" s="12">
        <f t="shared" si="3"/>
        <v>0</v>
      </c>
      <c r="O43" s="11"/>
      <c r="P43" s="12">
        <f t="shared" si="4"/>
        <v>0</v>
      </c>
      <c r="Q43" s="11"/>
      <c r="R43" s="12">
        <f t="shared" si="5"/>
        <v>0</v>
      </c>
      <c r="S43" s="11"/>
      <c r="T43" s="12">
        <f t="shared" si="6"/>
        <v>0</v>
      </c>
      <c r="U43" s="11"/>
      <c r="V43" s="12">
        <f t="shared" si="7"/>
        <v>0</v>
      </c>
      <c r="W43" s="11"/>
      <c r="Z43" s="24">
        <f>ROUND('Optativa 3 Datos'!$D$4*D43*E43+'Optativa 3 Datos'!$D$5*F43*G43+'Optativa 3 Datos'!$D$6*H43*I43+'Optativa 3 Datos'!$D$7*J43*K43+'Optativa 3 Datos'!$D$8*L43*M43+'Optativa 3 Datos'!$D$9*N43*O43+'Optativa 3 Datos'!$D$10*P43*Q43+'Optativa 3 Datos'!$D$11*R43*S43+'Optativa 3 Datos'!$D$12*T43*U43+'Optativa 3 Datos'!$D$13*V43*W43,2)</f>
        <v>0</v>
      </c>
      <c r="AA43" s="24">
        <f>ROUND('Optativa 3 Datos'!$D$4*D43+'Optativa 3 Datos'!$D$5*F43+'Optativa 3 Datos'!$D$6*H43+'Optativa 3 Datos'!$D$7*J43+'Optativa 3 Datos'!$D$8*L43+'Optativa 3 Datos'!$D$9*N43+'Optativa 3 Datos'!$D$10*P43+'Optativa 3 Datos'!$D$11*R43+'Optativa 3 Datos'!$D$12*T43+'Optativa 3 Datos'!$D$13*V43,2)</f>
        <v>0</v>
      </c>
      <c r="AB43" s="24">
        <f>ROUND('Optativa 3 Datos'!$E$4*D43*E43+'Optativa 3 Datos'!$E$5*F43*G43+'Optativa 3 Datos'!$E$6*H43*I43+'Optativa 3 Datos'!$E$7*J43*K43+'Optativa 3 Datos'!$E$8*L43*M43+'Optativa 3 Datos'!$E$9*N43*O43+'Optativa 3 Datos'!$E$10*P43*Q43+'Optativa 3 Datos'!$E$11*R43*S43+'Optativa 3 Datos'!$E$12*T43*U43+'Optativa 3 Datos'!$E$13*V43*W43,2)</f>
        <v>0</v>
      </c>
      <c r="AC43" s="24">
        <f>ROUND('Optativa 3 Datos'!$E$4*D43+'Optativa 3 Datos'!$E$5*F43+'Optativa 3 Datos'!$E$6*H43+'Optativa 3 Datos'!$E$7*J43+'Optativa 3 Datos'!$E$8*L43+'Optativa 3 Datos'!$E$9*N43+'Optativa 3 Datos'!$E$10*P43+'Optativa 3 Datos'!$E$11*R43+'Optativa 3 Datos'!$E$12*T43+'Optativa 3 Datos'!$E$13*V43,2)</f>
        <v>0</v>
      </c>
      <c r="AD43" s="24">
        <f>ROUND('Optativa 3 Datos'!$F$4*D43*E43+'Optativa 3 Datos'!$F$5*F43*G43+'Optativa 3 Datos'!$F$6*H43*I43+'Optativa 3 Datos'!$F$7*J43*K43+'Optativa 3 Datos'!$F$8*L43*M43+'Optativa 3 Datos'!$F$9*N43*O43+'Optativa 3 Datos'!$F$10*P43*Q43+'Optativa 3 Datos'!$F$11*R43*S43+'Optativa 3 Datos'!$F$12*T43*U43+'Optativa 3 Datos'!$F$13*V43*W43,2)</f>
        <v>0</v>
      </c>
      <c r="AE43" s="24">
        <f>ROUND('Optativa 3 Datos'!$F$4*D43+'Optativa 3 Datos'!$F$5*F43+'Optativa 3 Datos'!$F$6*H43+'Optativa 3 Datos'!$F$7*J43+'Optativa 3 Datos'!$F$8*L43+'Optativa 3 Datos'!$F$9*N43+'Optativa 3 Datos'!$F$10*P43+'Optativa 3 Datos'!$F$11*R43+'Optativa 3 Datos'!$F$12*T43+'Optativa 3 Datos'!$F$13*V43,2)</f>
        <v>0</v>
      </c>
      <c r="AF43" s="24">
        <f>ROUND('Optativa 3 Datos'!$G$4*D43*E43+'Optativa 3 Datos'!$G$5*F43*G43+'Optativa 3 Datos'!$G$6*H43*I43+'Optativa 3 Datos'!$G$7*J43*K43+'Optativa 3 Datos'!$G$8*L43*M43+'Optativa 3 Datos'!$G$9*N43*O43+'Optativa 3 Datos'!$G$10*P43*Q43+'Optativa 3 Datos'!$G$11*R43*S43+'Optativa 3 Datos'!$G$12*T43*U43+'Optativa 3 Datos'!$G$13*V43*W43,2)</f>
        <v>0</v>
      </c>
      <c r="AG43" s="24">
        <f>ROUND('Optativa 3 Datos'!$G$4*D43+'Optativa 3 Datos'!$G$5*F43+'Optativa 3 Datos'!$G$6*H43+'Optativa 3 Datos'!$G$7*J43+'Optativa 3 Datos'!$G$8*L43+'Optativa 3 Datos'!$G$9*N43+'Optativa 3 Datos'!$G$10*P43+'Optativa 3 Datos'!$G$11*R43+'Optativa 3 Datos'!$G$12*T43+'Optativa 3 Datos'!$G$13*V43,2)</f>
        <v>0</v>
      </c>
      <c r="AH43" s="24">
        <f>ROUND('Optativa 3 Datos'!$H$4*D43*E43+'Optativa 3 Datos'!$H$5*F43*G43+'Optativa 3 Datos'!$H$6*H43*I43+'Optativa 3 Datos'!$H$7*J43*K43+'Optativa 3 Datos'!$H$8*L43*M43+'Optativa 3 Datos'!$H$9*N43*O43+'Optativa 3 Datos'!$H$10*P43*Q43+'Optativa 3 Datos'!$H$11*R43*S43+'Optativa 3 Datos'!$H$12*T43*U43+'Optativa 3 Datos'!$H$13*V43*W43,2)</f>
        <v>0</v>
      </c>
      <c r="AI43" s="24">
        <f>ROUND('Optativa 3 Datos'!$H$4*D43+'Optativa 3 Datos'!$H$5*F43+'Optativa 3 Datos'!$H$6*H43+'Optativa 3 Datos'!$H$7*J43+'Optativa 3 Datos'!$H$8*L43+'Optativa 3 Datos'!$H$9*N43+'Optativa 3 Datos'!$H$10*P43+'Optativa 3 Datos'!$H$11*R43+'Optativa 3 Datos'!$H$12*T43+'Optativa 3 Datos'!$H$13*V43,2)</f>
        <v>0</v>
      </c>
      <c r="AJ43" s="24">
        <f>ROUND('Optativa 3 Datos'!$I$4*D43*E43+'Optativa 3 Datos'!$I$5*F43*G43+'Optativa 3 Datos'!$I$6*H43*I43+'Optativa 3 Datos'!$I$7*J43*K43+'Optativa 3 Datos'!$I$8*L43*M43+'Optativa 3 Datos'!$I$9*N43*O43+'Optativa 3 Datos'!$I$10*P43*Q43+'Optativa 3 Datos'!$I$11*R43*S43+'Optativa 3 Datos'!$I$12*T43*U43+'Optativa 3 Datos'!$I$13*V43*W43,2)</f>
        <v>0</v>
      </c>
      <c r="AK43" s="24">
        <f>ROUND('Optativa 3 Datos'!$I$4*D43+'Optativa 3 Datos'!$I$5*F43+'Optativa 3 Datos'!$I$6*H43+'Optativa 3 Datos'!$I$7*J43+'Optativa 3 Datos'!$I$8*L43+'Optativa 3 Datos'!$I$9*N43+'Optativa 3 Datos'!$I$10*P43+'Optativa 3 Datos'!$I$11*R43+'Optativa 3 Datos'!$I$12*T43+'Optativa 3 Datos'!$I$13*V43,2)</f>
        <v>0</v>
      </c>
      <c r="AL43" s="24">
        <f>ROUND('Optativa 3 Datos'!$J$4*D43*E43+'Optativa 3 Datos'!$J$5*F43*G43+'Optativa 3 Datos'!$J$6*H43*I43+'Optativa 3 Datos'!$J$7*J43*K43+'Optativa 3 Datos'!$J$8*L43*M43+'Optativa 3 Datos'!$J$9*N43*O43+'Optativa 3 Datos'!$J$10*P43*Q43+'Optativa 3 Datos'!$J$11*R43*S43+'Optativa 3 Datos'!$J$12*T43*U43+'Optativa 3 Datos'!$J$13*V43*W43,2)</f>
        <v>0</v>
      </c>
      <c r="AM43" s="24">
        <f>ROUND('Optativa 3 Datos'!$J$4*D43+'Optativa 3 Datos'!$J$5*F43+'Optativa 3 Datos'!$J$6*H43+'Optativa 3 Datos'!$J$7*J43+'Optativa 3 Datos'!$J$8*L43+'Optativa 3 Datos'!$J$9*N43+'Optativa 3 Datos'!$J$10*P43+'Optativa 3 Datos'!$J$11*R43+'Optativa 3 Datos'!$J$12*T43+'Optativa 3 Datos'!$J$13*V43,2)</f>
        <v>0</v>
      </c>
      <c r="AN43" s="24">
        <f>ROUND('Optativa 3 Datos'!$K$4*D43*E43+'Optativa 3 Datos'!$K$5*F43*G43+'Optativa 3 Datos'!$K$6*H43*I43+'Optativa 3 Datos'!$K$7*J43*K43+'Optativa 3 Datos'!$K$8*L43*M43+'Optativa 3 Datos'!$K$9*N43*O43+'Optativa 3 Datos'!$K$10*P43*Q43+'Optativa 3 Datos'!$K$11*R43*S43+'Optativa 3 Datos'!$K$12*T43*U43+'Optativa 3 Datos'!$K$13*V43*W43,2)</f>
        <v>0</v>
      </c>
      <c r="AO43" s="24">
        <f>ROUND('Optativa 3 Datos'!$K$4*D43+'Optativa 3 Datos'!$K$5*F43+'Optativa 3 Datos'!$K$6*H43+'Optativa 3 Datos'!$K$7*J43+'Optativa 3 Datos'!$K$8*L43+'Optativa 3 Datos'!$K$9*N43+'Optativa 3 Datos'!$K$10*P43+'Optativa 3 Datos'!$K$11*R43+'Optativa 3 Datos'!$K$12*T43+'Optativa 3 Datos'!$K$13*V43,2)</f>
        <v>0</v>
      </c>
    </row>
  </sheetData>
  <sheetProtection algorithmName="SHA-512" hashValue="IHkN5XYKBSbungVamMjWGWirKAHoD0GS4XqMqwPJCcPUdFJAmDZggnp8SGNnRdIU5CzEfGGge+OAJsrcMihbXg==" saltValue="fCYfXLrojGLcowU4G1FH7A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F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2" sqref="B12"/>
    </sheetView>
  </sheetViews>
  <sheetFormatPr baseColWidth="10" defaultRowHeight="15" x14ac:dyDescent="0.25"/>
  <cols>
    <col min="1" max="1" width="11.42578125" style="2"/>
    <col min="2" max="2" width="43.5703125" style="19" customWidth="1"/>
    <col min="3" max="3" width="11.42578125" style="3" customWidth="1"/>
    <col min="4" max="10" width="11.42578125" style="3"/>
    <col min="11" max="15" width="11.42578125" style="2"/>
    <col min="16" max="16" width="11.85546875" style="2" bestFit="1" customWidth="1"/>
    <col min="17" max="16384" width="11.42578125" style="2"/>
  </cols>
  <sheetData>
    <row r="1" spans="1:32" x14ac:dyDescent="0.25">
      <c r="C1" s="35" t="s">
        <v>22</v>
      </c>
      <c r="D1" s="35"/>
      <c r="E1" s="35"/>
      <c r="F1" s="35"/>
      <c r="G1" s="35"/>
      <c r="H1" s="35"/>
      <c r="I1" s="35"/>
      <c r="J1" s="35"/>
      <c r="P1" s="34" t="s">
        <v>21</v>
      </c>
      <c r="Q1" s="34"/>
      <c r="R1" s="34"/>
      <c r="S1" s="34"/>
      <c r="T1" s="34"/>
      <c r="U1" s="34"/>
      <c r="V1" s="34"/>
      <c r="W1" s="34"/>
    </row>
    <row r="2" spans="1:32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L2" s="3" t="s">
        <v>27</v>
      </c>
      <c r="P2" s="21" t="s">
        <v>1</v>
      </c>
      <c r="Q2" s="21" t="s">
        <v>2</v>
      </c>
      <c r="R2" s="21" t="s">
        <v>3</v>
      </c>
      <c r="S2" s="21" t="s">
        <v>4</v>
      </c>
      <c r="T2" s="21" t="s">
        <v>5</v>
      </c>
      <c r="U2" s="21" t="s">
        <v>6</v>
      </c>
      <c r="V2" s="21" t="s">
        <v>7</v>
      </c>
      <c r="W2" s="21" t="s">
        <v>8</v>
      </c>
      <c r="Y2" s="3"/>
      <c r="Z2" s="3"/>
      <c r="AA2" s="3"/>
      <c r="AB2" s="3"/>
      <c r="AC2" s="3"/>
      <c r="AD2" s="3"/>
      <c r="AE2" s="3"/>
      <c r="AF2" s="3"/>
    </row>
    <row r="3" spans="1:32" x14ac:dyDescent="0.25">
      <c r="B3" s="19" t="s">
        <v>0</v>
      </c>
      <c r="L3" s="7">
        <v>0</v>
      </c>
      <c r="M3" s="3" t="s">
        <v>23</v>
      </c>
      <c r="P3" s="22"/>
      <c r="Q3" s="22"/>
      <c r="R3" s="22"/>
      <c r="S3" s="22"/>
      <c r="T3" s="22"/>
      <c r="U3" s="22"/>
      <c r="V3" s="22"/>
      <c r="W3" s="22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2">
        <v>1</v>
      </c>
      <c r="B4" s="5"/>
      <c r="C4" s="20" t="str">
        <f t="shared" ref="C4:J4" si="0">IFERROR(VLOOKUP(P4,$L$3:$M$6,2)," ")</f>
        <v>D</v>
      </c>
      <c r="D4" s="20" t="str">
        <f t="shared" si="0"/>
        <v>D</v>
      </c>
      <c r="E4" s="20" t="str">
        <f t="shared" si="0"/>
        <v>D</v>
      </c>
      <c r="F4" s="20" t="str">
        <f t="shared" si="0"/>
        <v>D</v>
      </c>
      <c r="G4" s="20" t="str">
        <f t="shared" si="0"/>
        <v>D</v>
      </c>
      <c r="H4" s="20" t="str">
        <f t="shared" si="0"/>
        <v>D</v>
      </c>
      <c r="I4" s="20" t="str">
        <f t="shared" si="0"/>
        <v>D</v>
      </c>
      <c r="J4" s="20" t="str">
        <f t="shared" si="0"/>
        <v>D</v>
      </c>
      <c r="L4" s="7">
        <v>2.5</v>
      </c>
      <c r="M4" s="3" t="s">
        <v>24</v>
      </c>
      <c r="P4" s="23">
        <f>IFERROR(ROUND(('Lengua y Literatura'!Z4+Matemáticas!Z4+'1ª Lengua Extranjera'!Z4+'Geografía e Historia'!Z4+'Educación Física'!Z4+'Biología y Geología'!Z4+EPVA!Z4+Música!Z4+Religión!Z4+'Optativa 1'!Z4+'2ª Lengua Extranjera'!Z4+'Ciencias de la Computación'!Z4+'Optativa 2'!Z4+'Optativa 3'!Z4)/('Lengua y Literatura'!AA4+Matemáticas!AA4+'1ª Lengua Extranjera'!AA4+'Geografía e Historia'!AA4+'Educación Física'!AA4+'Biología y Geología'!AA4+EPVA!AA4+Música!AA4+Religión!AA4+'Optativa 1'!AA4+'2ª Lengua Extranjera'!AA4+'Ciencias de la Computación'!AA4+'Optativa 2'!AA4+'Optativa 3'!AA4),2),0)</f>
        <v>0</v>
      </c>
      <c r="Q4" s="23">
        <f>IFERROR(ROUND(('Lengua y Literatura'!AB4+Matemáticas!AB4+'1ª Lengua Extranjera'!AB4+'Geografía e Historia'!AB4+'Educación Física'!AB4+'Biología y Geología'!AB4+EPVA!AB4+Música!AB4+Religión!AB4+'Optativa 1'!AB4+'2ª Lengua Extranjera'!AB4+'Ciencias de la Computación'!AB4+'Optativa 2'!AB4+'Optativa 3'!AB4)/('Lengua y Literatura'!AC4+Matemáticas!AC4+'1ª Lengua Extranjera'!AC4+'Geografía e Historia'!AC4+'Educación Física'!AC4+'Biología y Geología'!AC4+EPVA!AC4+Música!AC4+Religión!AC4+'Optativa 1'!AC4+'2ª Lengua Extranjera'!AC4+'Ciencias de la Computación'!AC4+'Optativa 2'!AC4+'Optativa 3'!AC4),2),0)</f>
        <v>0</v>
      </c>
      <c r="R4" s="23">
        <f>IFERROR(ROUND(('Lengua y Literatura'!AD4+Matemáticas!AD4+'1ª Lengua Extranjera'!AD4+'Geografía e Historia'!AD4+'Educación Física'!AD4+'Biología y Geología'!AD4+EPVA!AD4+Música!AD4+Religión!AD4+'Optativa 1'!AD4+'2ª Lengua Extranjera'!AD4+'Ciencias de la Computación'!AD4+'Optativa 2'!AD4+'Optativa 3'!AD4)/('Lengua y Literatura'!AE4+Matemáticas!AE4+'1ª Lengua Extranjera'!AE4+'Geografía e Historia'!AE4+'Educación Física'!AE4+'Biología y Geología'!AE4+EPVA!AE4+Música!AE4+Religión!AE4+'Optativa 1'!AE4+'2ª Lengua Extranjera'!AE4+'Ciencias de la Computación'!AE4+'Optativa 2'!AE4+'Optativa 3'!AE4),2),0)</f>
        <v>0</v>
      </c>
      <c r="S4" s="23">
        <f>IFERROR(ROUND(('Lengua y Literatura'!AF4+Matemáticas!AF4+'1ª Lengua Extranjera'!AF4+'Geografía e Historia'!AF4+'Educación Física'!AF4+'Biología y Geología'!AF4+EPVA!AF4+Música!AF4+Religión!AF4+'Optativa 1'!AF4+'2ª Lengua Extranjera'!AF4+'Ciencias de la Computación'!AF4+'Optativa 2'!AF4+'Optativa 3'!AF4)/('Lengua y Literatura'!AG4+Matemáticas!AG4+'1ª Lengua Extranjera'!AG4+'Geografía e Historia'!AG4+'Educación Física'!AG4+'Biología y Geología'!AG4+EPVA!AG4+Música!AG4+Religión!AG4+'Optativa 1'!AG4+'2ª Lengua Extranjera'!AG4+'Ciencias de la Computación'!AG4+'Optativa 2'!AG4+'Optativa 3'!AG4),2),0)</f>
        <v>0</v>
      </c>
      <c r="T4" s="23">
        <f>IFERROR(ROUND(('Lengua y Literatura'!AH4+Matemáticas!AH4+'1ª Lengua Extranjera'!AH4+'Geografía e Historia'!AH4+'Educación Física'!AH4+'Biología y Geología'!AH4+EPVA!AH4+Música!AH4+Religión!AH4+'Optativa 1'!AH4+'2ª Lengua Extranjera'!AH4+'Ciencias de la Computación'!AH4+'Optativa 2'!AH4+'Optativa 3'!AH4)/('Lengua y Literatura'!AI4+Matemáticas!AI4+'1ª Lengua Extranjera'!AI4+'Geografía e Historia'!AI4+'Educación Física'!AI4+'Biología y Geología'!AI4+EPVA!AI4+Música!AI4+Religión!AI4+'Optativa 1'!AI4+'2ª Lengua Extranjera'!AI4+'Ciencias de la Computación'!AI4+'Optativa 2'!AI4+'Optativa 3'!AI4),2),0)</f>
        <v>0</v>
      </c>
      <c r="U4" s="23">
        <f>IFERROR(ROUND(('Lengua y Literatura'!AJ4+Matemáticas!AJ4+'1ª Lengua Extranjera'!AJ4+'Geografía e Historia'!AJ4+'Educación Física'!AJ4+'Biología y Geología'!AJ4+EPVA!AJ4+Música!AJ4+Religión!AJ4+'Optativa 1'!AJ4+'2ª Lengua Extranjera'!AJ4+'Ciencias de la Computación'!AJ4+'Optativa 2'!AJ4+'Optativa 3'!AJ4)/('Lengua y Literatura'!AK4+Matemáticas!AK4+'1ª Lengua Extranjera'!AK4+'Geografía e Historia'!AK4+'Educación Física'!AK4+'Biología y Geología'!AK4+EPVA!AK4+Música!AK4+Religión!AK4+'Optativa 1'!AK4+'2ª Lengua Extranjera'!AK4+'Ciencias de la Computación'!AK4+'Optativa 2'!AK4+'Optativa 3'!AK4),2),0)</f>
        <v>0</v>
      </c>
      <c r="V4" s="23">
        <f>IFERROR(ROUND(('Lengua y Literatura'!AL4+Matemáticas!AL4+'1ª Lengua Extranjera'!AL4+'Geografía e Historia'!AL4+'Educación Física'!AL4+'Biología y Geología'!AL4+EPVA!AL4+Música!AL4+Religión!AL4+'Optativa 1'!AL4+'2ª Lengua Extranjera'!AL4+'Ciencias de la Computación'!AL4+'Optativa 2'!AL4+'Optativa 3'!AL4)/('Lengua y Literatura'!AM4+Matemáticas!AM4+'1ª Lengua Extranjera'!AM4+'Geografía e Historia'!AM4+'Educación Física'!AM4+'Biología y Geología'!AM4+EPVA!AM4+Música!AM4+Religión!AM4+'Optativa 1'!AM4+'2ª Lengua Extranjera'!AM4+'Ciencias de la Computación'!AM4+'Optativa 2'!AM4+'Optativa 3'!AM4),2),0)</f>
        <v>0</v>
      </c>
      <c r="W4" s="23">
        <f>IFERROR(ROUND(('Lengua y Literatura'!AN4+Matemáticas!AN4+'1ª Lengua Extranjera'!AN4+'Geografía e Historia'!AN4+'Educación Física'!AN4+'Biología y Geología'!AN4+EPVA!AN4+Música!AN4+Religión!AN4+'Optativa 1'!AN4+'2ª Lengua Extranjera'!AN4+'Ciencias de la Computación'!AN4+'Optativa 2'!AN4+'Optativa 3'!AN4)/('Lengua y Literatura'!AO4+Matemáticas!AO4+'1ª Lengua Extranjera'!AO4+'Geografía e Historia'!AO4+'Educación Física'!AO4+'Biología y Geología'!AO4+EPVA!AO4+Música!AO4+Religión!AO4+'Optativa 1'!AO4+'2ª Lengua Extranjera'!AO4+'Ciencias de la Computación'!AO4+'Optativa 2'!AO4+'Optativa 3'!AO4),2),0)</f>
        <v>0</v>
      </c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2">
        <v>2</v>
      </c>
      <c r="B5" s="6"/>
      <c r="C5" s="3" t="str">
        <f t="shared" ref="C5:C43" si="1">IFERROR(VLOOKUP(P5,$L$3:$M$6,2)," ")</f>
        <v>D</v>
      </c>
      <c r="D5" s="3" t="str">
        <f t="shared" ref="D5:D43" si="2">IFERROR(VLOOKUP(Q5,$L$3:$M$6,2)," ")</f>
        <v>D</v>
      </c>
      <c r="E5" s="3" t="str">
        <f t="shared" ref="E5:E43" si="3">IFERROR(VLOOKUP(R5,$L$3:$M$6,2)," ")</f>
        <v>D</v>
      </c>
      <c r="F5" s="3" t="str">
        <f t="shared" ref="F5:F43" si="4">IFERROR(VLOOKUP(S5,$L$3:$M$6,2)," ")</f>
        <v>D</v>
      </c>
      <c r="G5" s="3" t="str">
        <f t="shared" ref="G5:G43" si="5">IFERROR(VLOOKUP(T5,$L$3:$M$6,2)," ")</f>
        <v>D</v>
      </c>
      <c r="H5" s="3" t="str">
        <f t="shared" ref="H5:H43" si="6">IFERROR(VLOOKUP(U5,$L$3:$M$6,2)," ")</f>
        <v>D</v>
      </c>
      <c r="I5" s="3" t="str">
        <f t="shared" ref="I5:I43" si="7">IFERROR(VLOOKUP(V5,$L$3:$M$6,2)," ")</f>
        <v>D</v>
      </c>
      <c r="J5" s="3" t="str">
        <f t="shared" ref="J5:J43" si="8">IFERROR(VLOOKUP(W5,$L$3:$M$6,2)," ")</f>
        <v>D</v>
      </c>
      <c r="L5" s="7">
        <v>5</v>
      </c>
      <c r="M5" s="3" t="s">
        <v>25</v>
      </c>
      <c r="P5" s="24">
        <f>IFERROR(ROUND(('Lengua y Literatura'!Z5+Matemáticas!Z5+'1ª Lengua Extranjera'!Z5+'Geografía e Historia'!Z5+'Educación Física'!Z5+'Biología y Geología'!Z5+EPVA!Z5+Música!Z5+Religión!Z5+'Optativa 1'!Z5+'2ª Lengua Extranjera'!Z5+'Ciencias de la Computación'!Z5+'Optativa 2'!Z5+'Optativa 3'!Z5)/('Lengua y Literatura'!AA5+Matemáticas!AA5+'1ª Lengua Extranjera'!AA5+'Geografía e Historia'!AA5+'Educación Física'!AA5+'Biología y Geología'!AA5+EPVA!AA5+Música!AA5+Religión!AA5+'Optativa 1'!AA5+'2ª Lengua Extranjera'!AA5+'Ciencias de la Computación'!AA5+'Optativa 2'!AA5+'Optativa 3'!AA5),2),0)</f>
        <v>0</v>
      </c>
      <c r="Q5" s="24">
        <f>IFERROR(ROUND(('Lengua y Literatura'!AB5+Matemáticas!AB5+'1ª Lengua Extranjera'!AB5+'Geografía e Historia'!AB5+'Educación Física'!AB5+'Biología y Geología'!AB5+EPVA!AB5+Música!AB5+Religión!AB5+'Optativa 1'!AB5+'2ª Lengua Extranjera'!AB5+'Ciencias de la Computación'!AB5+'Optativa 2'!AB5+'Optativa 3'!AB5)/('Lengua y Literatura'!AC5+Matemáticas!AC5+'1ª Lengua Extranjera'!AC5+'Geografía e Historia'!AC5+'Educación Física'!AC5+'Biología y Geología'!AC5+EPVA!AC5+Música!AC5+Religión!AC5+'Optativa 1'!AC5+'2ª Lengua Extranjera'!AC5+'Ciencias de la Computación'!AC5+'Optativa 2'!AC5+'Optativa 3'!AC5),2),0)</f>
        <v>0</v>
      </c>
      <c r="R5" s="24">
        <f>IFERROR(ROUND(('Lengua y Literatura'!AD5+Matemáticas!AD5+'1ª Lengua Extranjera'!AD5+'Geografía e Historia'!AD5+'Educación Física'!AD5+'Biología y Geología'!AD5+EPVA!AD5+Música!AD5+Religión!AD5+'Optativa 1'!AD5+'2ª Lengua Extranjera'!AD5+'Ciencias de la Computación'!AD5+'Optativa 2'!AD5+'Optativa 3'!AD5)/('Lengua y Literatura'!AE5+Matemáticas!AE5+'1ª Lengua Extranjera'!AE5+'Geografía e Historia'!AE5+'Educación Física'!AE5+'Biología y Geología'!AE5+EPVA!AE5+Música!AE5+Religión!AE5+'Optativa 1'!AE5+'2ª Lengua Extranjera'!AE5+'Ciencias de la Computación'!AE5+'Optativa 2'!AE5+'Optativa 3'!AE5),2),0)</f>
        <v>0</v>
      </c>
      <c r="S5" s="24">
        <f>IFERROR(ROUND(('Lengua y Literatura'!AF5+Matemáticas!AF5+'1ª Lengua Extranjera'!AF5+'Geografía e Historia'!AF5+'Educación Física'!AF5+'Biología y Geología'!AF5+EPVA!AF5+Música!AF5+Religión!AF5+'Optativa 1'!AF5+'2ª Lengua Extranjera'!AF5+'Ciencias de la Computación'!AF5+'Optativa 2'!AF5+'Optativa 3'!AF5)/('Lengua y Literatura'!AG5+Matemáticas!AG5+'1ª Lengua Extranjera'!AG5+'Geografía e Historia'!AG5+'Educación Física'!AG5+'Biología y Geología'!AG5+EPVA!AG5+Música!AG5+Religión!AG5+'Optativa 1'!AG5+'2ª Lengua Extranjera'!AG5+'Ciencias de la Computación'!AG5+'Optativa 2'!AG5+'Optativa 3'!AG5),2),0)</f>
        <v>0</v>
      </c>
      <c r="T5" s="24">
        <f>IFERROR(ROUND(('Lengua y Literatura'!AH5+Matemáticas!AH5+'1ª Lengua Extranjera'!AH5+'Geografía e Historia'!AH5+'Educación Física'!AH5+'Biología y Geología'!AH5+EPVA!AH5+Música!AH5+Religión!AH5+'Optativa 1'!AH5+'2ª Lengua Extranjera'!AH5+'Ciencias de la Computación'!AH5+'Optativa 2'!AH5+'Optativa 3'!AH5)/('Lengua y Literatura'!AI5+Matemáticas!AI5+'1ª Lengua Extranjera'!AI5+'Geografía e Historia'!AI5+'Educación Física'!AI5+'Biología y Geología'!AI5+EPVA!AI5+Música!AI5+Religión!AI5+'Optativa 1'!AI5+'2ª Lengua Extranjera'!AI5+'Ciencias de la Computación'!AI5+'Optativa 2'!AI5+'Optativa 3'!AI5),2),0)</f>
        <v>0</v>
      </c>
      <c r="U5" s="24">
        <f>IFERROR(ROUND(('Lengua y Literatura'!AJ5+Matemáticas!AJ5+'1ª Lengua Extranjera'!AJ5+'Geografía e Historia'!AJ5+'Educación Física'!AJ5+'Biología y Geología'!AJ5+EPVA!AJ5+Música!AJ5+Religión!AJ5+'Optativa 1'!AJ5+'2ª Lengua Extranjera'!AJ5+'Ciencias de la Computación'!AJ5+'Optativa 2'!AJ5+'Optativa 3'!AJ5)/('Lengua y Literatura'!AK5+Matemáticas!AK5+'1ª Lengua Extranjera'!AK5+'Geografía e Historia'!AK5+'Educación Física'!AK5+'Biología y Geología'!AK5+EPVA!AK5+Música!AK5+Religión!AK5+'Optativa 1'!AK5+'2ª Lengua Extranjera'!AK5+'Ciencias de la Computación'!AK5+'Optativa 2'!AK5+'Optativa 3'!AK5),2),0)</f>
        <v>0</v>
      </c>
      <c r="V5" s="24">
        <f>IFERROR(ROUND(('Lengua y Literatura'!AL5+Matemáticas!AL5+'1ª Lengua Extranjera'!AL5+'Geografía e Historia'!AL5+'Educación Física'!AL5+'Biología y Geología'!AL5+EPVA!AL5+Música!AL5+Religión!AL5+'Optativa 1'!AL5+'2ª Lengua Extranjera'!AL5+'Ciencias de la Computación'!AL5+'Optativa 2'!AL5+'Optativa 3'!AL5)/('Lengua y Literatura'!AM5+Matemáticas!AM5+'1ª Lengua Extranjera'!AM5+'Geografía e Historia'!AM5+'Educación Física'!AM5+'Biología y Geología'!AM5+EPVA!AM5+Música!AM5+Religión!AM5+'Optativa 1'!AM5+'2ª Lengua Extranjera'!AM5+'Ciencias de la Computación'!AM5+'Optativa 2'!AM5+'Optativa 3'!AM5),2),0)</f>
        <v>0</v>
      </c>
      <c r="W5" s="24">
        <f>IFERROR(ROUND(('Lengua y Literatura'!AN5+Matemáticas!AN5+'1ª Lengua Extranjera'!AN5+'Geografía e Historia'!AN5+'Educación Física'!AN5+'Biología y Geología'!AN5+EPVA!AN5+Música!AN5+Religión!AN5+'Optativa 1'!AN5+'2ª Lengua Extranjera'!AN5+'Ciencias de la Computación'!AN5+'Optativa 2'!AN5+'Optativa 3'!AN5)/('Lengua y Literatura'!AO5+Matemáticas!AO5+'1ª Lengua Extranjera'!AO5+'Geografía e Historia'!AO5+'Educación Física'!AO5+'Biología y Geología'!AO5+EPVA!AO5+Música!AO5+Religión!AO5+'Optativa 1'!AO5+'2ª Lengua Extranjera'!AO5+'Ciencias de la Computación'!AO5+'Optativa 2'!AO5+'Optativa 3'!AO5),2),0)</f>
        <v>0</v>
      </c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2">
        <v>3</v>
      </c>
      <c r="B6" s="5" t="s">
        <v>68</v>
      </c>
      <c r="C6" s="20" t="str">
        <f t="shared" si="1"/>
        <v>D</v>
      </c>
      <c r="D6" s="20" t="str">
        <f t="shared" si="2"/>
        <v>D</v>
      </c>
      <c r="E6" s="20" t="str">
        <f t="shared" si="3"/>
        <v>D</v>
      </c>
      <c r="F6" s="20" t="str">
        <f t="shared" si="4"/>
        <v>D</v>
      </c>
      <c r="G6" s="20" t="str">
        <f t="shared" si="5"/>
        <v>D</v>
      </c>
      <c r="H6" s="20" t="str">
        <f t="shared" si="6"/>
        <v>D</v>
      </c>
      <c r="I6" s="20" t="str">
        <f t="shared" si="7"/>
        <v>D</v>
      </c>
      <c r="J6" s="20" t="str">
        <f t="shared" si="8"/>
        <v>D</v>
      </c>
      <c r="L6" s="7">
        <v>7.5</v>
      </c>
      <c r="M6" s="3" t="s">
        <v>26</v>
      </c>
      <c r="P6" s="23">
        <f>IFERROR(ROUND(('Lengua y Literatura'!Z6+Matemáticas!Z6+'1ª Lengua Extranjera'!Z6+'Geografía e Historia'!Z6+'Educación Física'!Z6+'Biología y Geología'!Z6+EPVA!Z6+Música!Z6+Religión!Z6+'Optativa 1'!Z6+'2ª Lengua Extranjera'!Z6+'Ciencias de la Computación'!Z6+'Optativa 2'!Z6+'Optativa 3'!Z6)/('Lengua y Literatura'!AA6+Matemáticas!AA6+'1ª Lengua Extranjera'!AA6+'Geografía e Historia'!AA6+'Educación Física'!AA6+'Biología y Geología'!AA6+EPVA!AA6+Música!AA6+Religión!AA6+'Optativa 1'!AA6+'2ª Lengua Extranjera'!AA6+'Ciencias de la Computación'!AA6+'Optativa 2'!AA6+'Optativa 3'!AA6),2),0)</f>
        <v>0</v>
      </c>
      <c r="Q6" s="23">
        <f>IFERROR(ROUND(('Lengua y Literatura'!AB6+Matemáticas!AB6+'1ª Lengua Extranjera'!AB6+'Geografía e Historia'!AB6+'Educación Física'!AB6+'Biología y Geología'!AB6+EPVA!AB6+Música!AB6+Religión!AB6+'Optativa 1'!AB6+'2ª Lengua Extranjera'!AB6+'Ciencias de la Computación'!AB6+'Optativa 2'!AB6+'Optativa 3'!AB6)/('Lengua y Literatura'!AC6+Matemáticas!AC6+'1ª Lengua Extranjera'!AC6+'Geografía e Historia'!AC6+'Educación Física'!AC6+'Biología y Geología'!AC6+EPVA!AC6+Música!AC6+Religión!AC6+'Optativa 1'!AC6+'2ª Lengua Extranjera'!AC6+'Ciencias de la Computación'!AC6+'Optativa 2'!AC6+'Optativa 3'!AC6),2),0)</f>
        <v>0</v>
      </c>
      <c r="R6" s="23">
        <f>IFERROR(ROUND(('Lengua y Literatura'!AD6+Matemáticas!AD6+'1ª Lengua Extranjera'!AD6+'Geografía e Historia'!AD6+'Educación Física'!AD6+'Biología y Geología'!AD6+EPVA!AD6+Música!AD6+Religión!AD6+'Optativa 1'!AD6+'2ª Lengua Extranjera'!AD6+'Ciencias de la Computación'!AD6+'Optativa 2'!AD6+'Optativa 3'!AD6)/('Lengua y Literatura'!AE6+Matemáticas!AE6+'1ª Lengua Extranjera'!AE6+'Geografía e Historia'!AE6+'Educación Física'!AE6+'Biología y Geología'!AE6+EPVA!AE6+Música!AE6+Religión!AE6+'Optativa 1'!AE6+'2ª Lengua Extranjera'!AE6+'Ciencias de la Computación'!AE6+'Optativa 2'!AE6+'Optativa 3'!AE6),2),0)</f>
        <v>0</v>
      </c>
      <c r="S6" s="23">
        <f>IFERROR(ROUND(('Lengua y Literatura'!AF6+Matemáticas!AF6+'1ª Lengua Extranjera'!AF6+'Geografía e Historia'!AF6+'Educación Física'!AF6+'Biología y Geología'!AF6+EPVA!AF6+Música!AF6+Religión!AF6+'Optativa 1'!AF6+'2ª Lengua Extranjera'!AF6+'Ciencias de la Computación'!AF6+'Optativa 2'!AF6+'Optativa 3'!AF6)/('Lengua y Literatura'!AG6+Matemáticas!AG6+'1ª Lengua Extranjera'!AG6+'Geografía e Historia'!AG6+'Educación Física'!AG6+'Biología y Geología'!AG6+EPVA!AG6+Música!AG6+Religión!AG6+'Optativa 1'!AG6+'2ª Lengua Extranjera'!AG6+'Ciencias de la Computación'!AG6+'Optativa 2'!AG6+'Optativa 3'!AG6),2),0)</f>
        <v>0</v>
      </c>
      <c r="T6" s="23">
        <f>IFERROR(ROUND(('Lengua y Literatura'!AH6+Matemáticas!AH6+'1ª Lengua Extranjera'!AH6+'Geografía e Historia'!AH6+'Educación Física'!AH6+'Biología y Geología'!AH6+EPVA!AH6+Música!AH6+Religión!AH6+'Optativa 1'!AH6+'2ª Lengua Extranjera'!AH6+'Ciencias de la Computación'!AH6+'Optativa 2'!AH6+'Optativa 3'!AH6)/('Lengua y Literatura'!AI6+Matemáticas!AI6+'1ª Lengua Extranjera'!AI6+'Geografía e Historia'!AI6+'Educación Física'!AI6+'Biología y Geología'!AI6+EPVA!AI6+Música!AI6+Religión!AI6+'Optativa 1'!AI6+'2ª Lengua Extranjera'!AI6+'Ciencias de la Computación'!AI6+'Optativa 2'!AI6+'Optativa 3'!AI6),2),0)</f>
        <v>0</v>
      </c>
      <c r="U6" s="23">
        <f>IFERROR(ROUND(('Lengua y Literatura'!AJ6+Matemáticas!AJ6+'1ª Lengua Extranjera'!AJ6+'Geografía e Historia'!AJ6+'Educación Física'!AJ6+'Biología y Geología'!AJ6+EPVA!AJ6+Música!AJ6+Religión!AJ6+'Optativa 1'!AJ6+'2ª Lengua Extranjera'!AJ6+'Ciencias de la Computación'!AJ6+'Optativa 2'!AJ6+'Optativa 3'!AJ6)/('Lengua y Literatura'!AK6+Matemáticas!AK6+'1ª Lengua Extranjera'!AK6+'Geografía e Historia'!AK6+'Educación Física'!AK6+'Biología y Geología'!AK6+EPVA!AK6+Música!AK6+Religión!AK6+'Optativa 1'!AK6+'2ª Lengua Extranjera'!AK6+'Ciencias de la Computación'!AK6+'Optativa 2'!AK6+'Optativa 3'!AK6),2),0)</f>
        <v>0</v>
      </c>
      <c r="V6" s="23">
        <f>IFERROR(ROUND(('Lengua y Literatura'!AL6+Matemáticas!AL6+'1ª Lengua Extranjera'!AL6+'Geografía e Historia'!AL6+'Educación Física'!AL6+'Biología y Geología'!AL6+EPVA!AL6+Música!AL6+Religión!AL6+'Optativa 1'!AL6+'2ª Lengua Extranjera'!AL6+'Ciencias de la Computación'!AL6+'Optativa 2'!AL6+'Optativa 3'!AL6)/('Lengua y Literatura'!AM6+Matemáticas!AM6+'1ª Lengua Extranjera'!AM6+'Geografía e Historia'!AM6+'Educación Física'!AM6+'Biología y Geología'!AM6+EPVA!AM6+Música!AM6+Religión!AM6+'Optativa 1'!AM6+'2ª Lengua Extranjera'!AM6+'Ciencias de la Computación'!AM6+'Optativa 2'!AM6+'Optativa 3'!AM6),2),0)</f>
        <v>0</v>
      </c>
      <c r="W6" s="23">
        <f>IFERROR(ROUND(('Lengua y Literatura'!AN6+Matemáticas!AN6+'1ª Lengua Extranjera'!AN6+'Geografía e Historia'!AN6+'Educación Física'!AN6+'Biología y Geología'!AN6+EPVA!AN6+Música!AN6+Religión!AN6+'Optativa 1'!AN6+'2ª Lengua Extranjera'!AN6+'Ciencias de la Computación'!AN6+'Optativa 2'!AN6+'Optativa 3'!AN6)/('Lengua y Literatura'!AO6+Matemáticas!AO6+'1ª Lengua Extranjera'!AO6+'Geografía e Historia'!AO6+'Educación Física'!AO6+'Biología y Geología'!AO6+EPVA!AO6+Música!AO6+Religión!AO6+'Optativa 1'!AO6+'2ª Lengua Extranjera'!AO6+'Ciencias de la Computación'!AO6+'Optativa 2'!AO6+'Optativa 3'!AO6),2),0)</f>
        <v>0</v>
      </c>
      <c r="Y6" s="3"/>
      <c r="Z6" s="3"/>
      <c r="AA6" s="3"/>
      <c r="AB6" s="3"/>
      <c r="AC6" s="3"/>
      <c r="AD6" s="3"/>
      <c r="AE6" s="3"/>
      <c r="AF6" s="3"/>
    </row>
    <row r="7" spans="1:32" x14ac:dyDescent="0.25">
      <c r="A7" s="2">
        <v>4</v>
      </c>
      <c r="B7" s="6"/>
      <c r="C7" s="3" t="str">
        <f t="shared" si="1"/>
        <v>D</v>
      </c>
      <c r="D7" s="3" t="str">
        <f t="shared" si="2"/>
        <v>D</v>
      </c>
      <c r="E7" s="3" t="str">
        <f t="shared" si="3"/>
        <v>D</v>
      </c>
      <c r="F7" s="3" t="str">
        <f t="shared" si="4"/>
        <v>D</v>
      </c>
      <c r="G7" s="3" t="str">
        <f t="shared" si="5"/>
        <v>D</v>
      </c>
      <c r="H7" s="3" t="str">
        <f t="shared" si="6"/>
        <v>D</v>
      </c>
      <c r="I7" s="3" t="str">
        <f t="shared" si="7"/>
        <v>D</v>
      </c>
      <c r="J7" s="3" t="str">
        <f t="shared" si="8"/>
        <v>D</v>
      </c>
      <c r="P7" s="24">
        <f>IFERROR(ROUND(('Lengua y Literatura'!Z7+Matemáticas!Z7+'1ª Lengua Extranjera'!Z7+'Geografía e Historia'!Z7+'Educación Física'!Z7+'Biología y Geología'!Z7+EPVA!Z7+Música!Z7+Religión!Z7+'Optativa 1'!Z7+'2ª Lengua Extranjera'!Z7+'Ciencias de la Computación'!Z7+'Optativa 2'!Z7+'Optativa 3'!Z7)/('Lengua y Literatura'!AA7+Matemáticas!AA7+'1ª Lengua Extranjera'!AA7+'Geografía e Historia'!AA7+'Educación Física'!AA7+'Biología y Geología'!AA7+EPVA!AA7+Música!AA7+Religión!AA7+'Optativa 1'!AA7+'2ª Lengua Extranjera'!AA7+'Ciencias de la Computación'!AA7+'Optativa 2'!AA7+'Optativa 3'!AA7),2),0)</f>
        <v>0</v>
      </c>
      <c r="Q7" s="24">
        <f>IFERROR(ROUND(('Lengua y Literatura'!AB7+Matemáticas!AB7+'1ª Lengua Extranjera'!AB7+'Geografía e Historia'!AB7+'Educación Física'!AB7+'Biología y Geología'!AB7+EPVA!AB7+Música!AB7+Religión!AB7+'Optativa 1'!AB7+'2ª Lengua Extranjera'!AB7+'Ciencias de la Computación'!AB7+'Optativa 2'!AB7+'Optativa 3'!AB7)/('Lengua y Literatura'!AC7+Matemáticas!AC7+'1ª Lengua Extranjera'!AC7+'Geografía e Historia'!AC7+'Educación Física'!AC7+'Biología y Geología'!AC7+EPVA!AC7+Música!AC7+Religión!AC7+'Optativa 1'!AC7+'2ª Lengua Extranjera'!AC7+'Ciencias de la Computación'!AC7+'Optativa 2'!AC7+'Optativa 3'!AC7),2),0)</f>
        <v>0</v>
      </c>
      <c r="R7" s="24">
        <f>IFERROR(ROUND(('Lengua y Literatura'!AD7+Matemáticas!AD7+'1ª Lengua Extranjera'!AD7+'Geografía e Historia'!AD7+'Educación Física'!AD7+'Biología y Geología'!AD7+EPVA!AD7+Música!AD7+Religión!AD7+'Optativa 1'!AD7+'2ª Lengua Extranjera'!AD7+'Ciencias de la Computación'!AD7+'Optativa 2'!AD7+'Optativa 3'!AD7)/('Lengua y Literatura'!AE7+Matemáticas!AE7+'1ª Lengua Extranjera'!AE7+'Geografía e Historia'!AE7+'Educación Física'!AE7+'Biología y Geología'!AE7+EPVA!AE7+Música!AE7+Religión!AE7+'Optativa 1'!AE7+'2ª Lengua Extranjera'!AE7+'Ciencias de la Computación'!AE7+'Optativa 2'!AE7+'Optativa 3'!AE7),2),0)</f>
        <v>0</v>
      </c>
      <c r="S7" s="24">
        <f>IFERROR(ROUND(('Lengua y Literatura'!AF7+Matemáticas!AF7+'1ª Lengua Extranjera'!AF7+'Geografía e Historia'!AF7+'Educación Física'!AF7+'Biología y Geología'!AF7+EPVA!AF7+Música!AF7+Religión!AF7+'Optativa 1'!AF7+'2ª Lengua Extranjera'!AF7+'Ciencias de la Computación'!AF7+'Optativa 2'!AF7+'Optativa 3'!AF7)/('Lengua y Literatura'!AG7+Matemáticas!AG7+'1ª Lengua Extranjera'!AG7+'Geografía e Historia'!AG7+'Educación Física'!AG7+'Biología y Geología'!AG7+EPVA!AG7+Música!AG7+Religión!AG7+'Optativa 1'!AG7+'2ª Lengua Extranjera'!AG7+'Ciencias de la Computación'!AG7+'Optativa 2'!AG7+'Optativa 3'!AG7),2),0)</f>
        <v>0</v>
      </c>
      <c r="T7" s="24">
        <f>IFERROR(ROUND(('Lengua y Literatura'!AH7+Matemáticas!AH7+'1ª Lengua Extranjera'!AH7+'Geografía e Historia'!AH7+'Educación Física'!AH7+'Biología y Geología'!AH7+EPVA!AH7+Música!AH7+Religión!AH7+'Optativa 1'!AH7+'2ª Lengua Extranjera'!AH7+'Ciencias de la Computación'!AH7+'Optativa 2'!AH7+'Optativa 3'!AH7)/('Lengua y Literatura'!AI7+Matemáticas!AI7+'1ª Lengua Extranjera'!AI7+'Geografía e Historia'!AI7+'Educación Física'!AI7+'Biología y Geología'!AI7+EPVA!AI7+Música!AI7+Religión!AI7+'Optativa 1'!AI7+'2ª Lengua Extranjera'!AI7+'Ciencias de la Computación'!AI7+'Optativa 2'!AI7+'Optativa 3'!AI7),2),0)</f>
        <v>0</v>
      </c>
      <c r="U7" s="24">
        <f>IFERROR(ROUND(('Lengua y Literatura'!AJ7+Matemáticas!AJ7+'1ª Lengua Extranjera'!AJ7+'Geografía e Historia'!AJ7+'Educación Física'!AJ7+'Biología y Geología'!AJ7+EPVA!AJ7+Música!AJ7+Religión!AJ7+'Optativa 1'!AJ7+'2ª Lengua Extranjera'!AJ7+'Ciencias de la Computación'!AJ7+'Optativa 2'!AJ7+'Optativa 3'!AJ7)/('Lengua y Literatura'!AK7+Matemáticas!AK7+'1ª Lengua Extranjera'!AK7+'Geografía e Historia'!AK7+'Educación Física'!AK7+'Biología y Geología'!AK7+EPVA!AK7+Música!AK7+Religión!AK7+'Optativa 1'!AK7+'2ª Lengua Extranjera'!AK7+'Ciencias de la Computación'!AK7+'Optativa 2'!AK7+'Optativa 3'!AK7),2),0)</f>
        <v>0</v>
      </c>
      <c r="V7" s="24">
        <f>IFERROR(ROUND(('Lengua y Literatura'!AL7+Matemáticas!AL7+'1ª Lengua Extranjera'!AL7+'Geografía e Historia'!AL7+'Educación Física'!AL7+'Biología y Geología'!AL7+EPVA!AL7+Música!AL7+Religión!AL7+'Optativa 1'!AL7+'2ª Lengua Extranjera'!AL7+'Ciencias de la Computación'!AL7+'Optativa 2'!AL7+'Optativa 3'!AL7)/('Lengua y Literatura'!AM7+Matemáticas!AM7+'1ª Lengua Extranjera'!AM7+'Geografía e Historia'!AM7+'Educación Física'!AM7+'Biología y Geología'!AM7+EPVA!AM7+Música!AM7+Religión!AM7+'Optativa 1'!AM7+'2ª Lengua Extranjera'!AM7+'Ciencias de la Computación'!AM7+'Optativa 2'!AM7+'Optativa 3'!AM7),2),0)</f>
        <v>0</v>
      </c>
      <c r="W7" s="24">
        <f>IFERROR(ROUND(('Lengua y Literatura'!AN7+Matemáticas!AN7+'1ª Lengua Extranjera'!AN7+'Geografía e Historia'!AN7+'Educación Física'!AN7+'Biología y Geología'!AN7+EPVA!AN7+Música!AN7+Religión!AN7+'Optativa 1'!AN7+'2ª Lengua Extranjera'!AN7+'Ciencias de la Computación'!AN7+'Optativa 2'!AN7+'Optativa 3'!AN7)/('Lengua y Literatura'!AO7+Matemáticas!AO7+'1ª Lengua Extranjera'!AO7+'Geografía e Historia'!AO7+'Educación Física'!AO7+'Biología y Geología'!AO7+EPVA!AO7+Música!AO7+Religión!AO7+'Optativa 1'!AO7+'2ª Lengua Extranjera'!AO7+'Ciencias de la Computación'!AO7+'Optativa 2'!AO7+'Optativa 3'!AO7),2),0)</f>
        <v>0</v>
      </c>
      <c r="Y7" s="3"/>
      <c r="Z7" s="3"/>
      <c r="AA7" s="3"/>
      <c r="AB7" s="3"/>
      <c r="AC7" s="3"/>
      <c r="AD7" s="3"/>
      <c r="AE7" s="3"/>
      <c r="AF7" s="3"/>
    </row>
    <row r="8" spans="1:32" x14ac:dyDescent="0.25">
      <c r="A8" s="2">
        <v>5</v>
      </c>
      <c r="B8" s="5"/>
      <c r="C8" s="20" t="str">
        <f t="shared" si="1"/>
        <v>D</v>
      </c>
      <c r="D8" s="20" t="str">
        <f t="shared" si="2"/>
        <v>D</v>
      </c>
      <c r="E8" s="20" t="str">
        <f t="shared" si="3"/>
        <v>D</v>
      </c>
      <c r="F8" s="20" t="str">
        <f t="shared" si="4"/>
        <v>D</v>
      </c>
      <c r="G8" s="20" t="str">
        <f t="shared" si="5"/>
        <v>D</v>
      </c>
      <c r="H8" s="20" t="str">
        <f t="shared" si="6"/>
        <v>D</v>
      </c>
      <c r="I8" s="20" t="str">
        <f t="shared" si="7"/>
        <v>D</v>
      </c>
      <c r="J8" s="20" t="str">
        <f t="shared" si="8"/>
        <v>D</v>
      </c>
      <c r="P8" s="23">
        <f>IFERROR(ROUND(('Lengua y Literatura'!Z8+Matemáticas!Z8+'1ª Lengua Extranjera'!Z8+'Geografía e Historia'!Z8+'Educación Física'!Z8+'Biología y Geología'!Z8+EPVA!Z8+Música!Z8+Religión!Z8+'Optativa 1'!Z8+'2ª Lengua Extranjera'!Z8+'Ciencias de la Computación'!Z8+'Optativa 2'!Z8+'Optativa 3'!Z8)/('Lengua y Literatura'!AA8+Matemáticas!AA8+'1ª Lengua Extranjera'!AA8+'Geografía e Historia'!AA8+'Educación Física'!AA8+'Biología y Geología'!AA8+EPVA!AA8+Música!AA8+Religión!AA8+'Optativa 1'!AA8+'2ª Lengua Extranjera'!AA8+'Ciencias de la Computación'!AA8+'Optativa 2'!AA8+'Optativa 3'!AA8),2),0)</f>
        <v>0</v>
      </c>
      <c r="Q8" s="23">
        <f>IFERROR(ROUND(('Lengua y Literatura'!AB8+Matemáticas!AB8+'1ª Lengua Extranjera'!AB8+'Geografía e Historia'!AB8+'Educación Física'!AB8+'Biología y Geología'!AB8+EPVA!AB8+Música!AB8+Religión!AB8+'Optativa 1'!AB8+'2ª Lengua Extranjera'!AB8+'Ciencias de la Computación'!AB8+'Optativa 2'!AB8+'Optativa 3'!AB8)/('Lengua y Literatura'!AC8+Matemáticas!AC8+'1ª Lengua Extranjera'!AC8+'Geografía e Historia'!AC8+'Educación Física'!AC8+'Biología y Geología'!AC8+EPVA!AC8+Música!AC8+Religión!AC8+'Optativa 1'!AC8+'2ª Lengua Extranjera'!AC8+'Ciencias de la Computación'!AC8+'Optativa 2'!AC8+'Optativa 3'!AC8),2),0)</f>
        <v>0</v>
      </c>
      <c r="R8" s="23">
        <f>IFERROR(ROUND(('Lengua y Literatura'!AD8+Matemáticas!AD8+'1ª Lengua Extranjera'!AD8+'Geografía e Historia'!AD8+'Educación Física'!AD8+'Biología y Geología'!AD8+EPVA!AD8+Música!AD8+Religión!AD8+'Optativa 1'!AD8+'2ª Lengua Extranjera'!AD8+'Ciencias de la Computación'!AD8+'Optativa 2'!AD8+'Optativa 3'!AD8)/('Lengua y Literatura'!AE8+Matemáticas!AE8+'1ª Lengua Extranjera'!AE8+'Geografía e Historia'!AE8+'Educación Física'!AE8+'Biología y Geología'!AE8+EPVA!AE8+Música!AE8+Religión!AE8+'Optativa 1'!AE8+'2ª Lengua Extranjera'!AE8+'Ciencias de la Computación'!AE8+'Optativa 2'!AE8+'Optativa 3'!AE8),2),0)</f>
        <v>0</v>
      </c>
      <c r="S8" s="23">
        <f>IFERROR(ROUND(('Lengua y Literatura'!AF8+Matemáticas!AF8+'1ª Lengua Extranjera'!AF8+'Geografía e Historia'!AF8+'Educación Física'!AF8+'Biología y Geología'!AF8+EPVA!AF8+Música!AF8+Religión!AF8+'Optativa 1'!AF8+'2ª Lengua Extranjera'!AF8+'Ciencias de la Computación'!AF8+'Optativa 2'!AF8+'Optativa 3'!AF8)/('Lengua y Literatura'!AG8+Matemáticas!AG8+'1ª Lengua Extranjera'!AG8+'Geografía e Historia'!AG8+'Educación Física'!AG8+'Biología y Geología'!AG8+EPVA!AG8+Música!AG8+Religión!AG8+'Optativa 1'!AG8+'2ª Lengua Extranjera'!AG8+'Ciencias de la Computación'!AG8+'Optativa 2'!AG8+'Optativa 3'!AG8),2),0)</f>
        <v>0</v>
      </c>
      <c r="T8" s="23">
        <f>IFERROR(ROUND(('Lengua y Literatura'!AH8+Matemáticas!AH8+'1ª Lengua Extranjera'!AH8+'Geografía e Historia'!AH8+'Educación Física'!AH8+'Biología y Geología'!AH8+EPVA!AH8+Música!AH8+Religión!AH8+'Optativa 1'!AH8+'2ª Lengua Extranjera'!AH8+'Ciencias de la Computación'!AH8+'Optativa 2'!AH8+'Optativa 3'!AH8)/('Lengua y Literatura'!AI8+Matemáticas!AI8+'1ª Lengua Extranjera'!AI8+'Geografía e Historia'!AI8+'Educación Física'!AI8+'Biología y Geología'!AI8+EPVA!AI8+Música!AI8+Religión!AI8+'Optativa 1'!AI8+'2ª Lengua Extranjera'!AI8+'Ciencias de la Computación'!AI8+'Optativa 2'!AI8+'Optativa 3'!AI8),2),0)</f>
        <v>0</v>
      </c>
      <c r="U8" s="23">
        <f>IFERROR(ROUND(('Lengua y Literatura'!AJ8+Matemáticas!AJ8+'1ª Lengua Extranjera'!AJ8+'Geografía e Historia'!AJ8+'Educación Física'!AJ8+'Biología y Geología'!AJ8+EPVA!AJ8+Música!AJ8+Religión!AJ8+'Optativa 1'!AJ8+'2ª Lengua Extranjera'!AJ8+'Ciencias de la Computación'!AJ8+'Optativa 2'!AJ8+'Optativa 3'!AJ8)/('Lengua y Literatura'!AK8+Matemáticas!AK8+'1ª Lengua Extranjera'!AK8+'Geografía e Historia'!AK8+'Educación Física'!AK8+'Biología y Geología'!AK8+EPVA!AK8+Música!AK8+Religión!AK8+'Optativa 1'!AK8+'2ª Lengua Extranjera'!AK8+'Ciencias de la Computación'!AK8+'Optativa 2'!AK8+'Optativa 3'!AK8),2),0)</f>
        <v>0</v>
      </c>
      <c r="V8" s="23">
        <f>IFERROR(ROUND(('Lengua y Literatura'!AL8+Matemáticas!AL8+'1ª Lengua Extranjera'!AL8+'Geografía e Historia'!AL8+'Educación Física'!AL8+'Biología y Geología'!AL8+EPVA!AL8+Música!AL8+Religión!AL8+'Optativa 1'!AL8+'2ª Lengua Extranjera'!AL8+'Ciencias de la Computación'!AL8+'Optativa 2'!AL8+'Optativa 3'!AL8)/('Lengua y Literatura'!AM8+Matemáticas!AM8+'1ª Lengua Extranjera'!AM8+'Geografía e Historia'!AM8+'Educación Física'!AM8+'Biología y Geología'!AM8+EPVA!AM8+Música!AM8+Religión!AM8+'Optativa 1'!AM8+'2ª Lengua Extranjera'!AM8+'Ciencias de la Computación'!AM8+'Optativa 2'!AM8+'Optativa 3'!AM8),2),0)</f>
        <v>0</v>
      </c>
      <c r="W8" s="23">
        <f>IFERROR(ROUND(('Lengua y Literatura'!AN8+Matemáticas!AN8+'1ª Lengua Extranjera'!AN8+'Geografía e Historia'!AN8+'Educación Física'!AN8+'Biología y Geología'!AN8+EPVA!AN8+Música!AN8+Religión!AN8+'Optativa 1'!AN8+'2ª Lengua Extranjera'!AN8+'Ciencias de la Computación'!AN8+'Optativa 2'!AN8+'Optativa 3'!AN8)/('Lengua y Literatura'!AO8+Matemáticas!AO8+'1ª Lengua Extranjera'!AO8+'Geografía e Historia'!AO8+'Educación Física'!AO8+'Biología y Geología'!AO8+EPVA!AO8+Música!AO8+Religión!AO8+'Optativa 1'!AO8+'2ª Lengua Extranjera'!AO8+'Ciencias de la Computación'!AO8+'Optativa 2'!AO8+'Optativa 3'!AO8),2),0)</f>
        <v>0</v>
      </c>
      <c r="Y8" s="3"/>
      <c r="Z8" s="3"/>
      <c r="AA8" s="3"/>
      <c r="AB8" s="3"/>
      <c r="AC8" s="3"/>
      <c r="AD8" s="3"/>
      <c r="AE8" s="3"/>
      <c r="AF8" s="3"/>
    </row>
    <row r="9" spans="1:32" x14ac:dyDescent="0.25">
      <c r="A9" s="2">
        <v>6</v>
      </c>
      <c r="B9" s="6"/>
      <c r="C9" s="3" t="str">
        <f t="shared" si="1"/>
        <v>D</v>
      </c>
      <c r="D9" s="3" t="str">
        <f t="shared" si="2"/>
        <v>D</v>
      </c>
      <c r="E9" s="3" t="str">
        <f t="shared" si="3"/>
        <v>D</v>
      </c>
      <c r="F9" s="3" t="str">
        <f t="shared" si="4"/>
        <v>D</v>
      </c>
      <c r="G9" s="3" t="str">
        <f t="shared" si="5"/>
        <v>D</v>
      </c>
      <c r="H9" s="3" t="str">
        <f t="shared" si="6"/>
        <v>D</v>
      </c>
      <c r="I9" s="3" t="str">
        <f t="shared" si="7"/>
        <v>D</v>
      </c>
      <c r="J9" s="3" t="str">
        <f t="shared" si="8"/>
        <v>D</v>
      </c>
      <c r="L9" s="3"/>
      <c r="M9" s="3"/>
      <c r="P9" s="24">
        <f>IFERROR(ROUND(('Lengua y Literatura'!Z9+Matemáticas!Z9+'1ª Lengua Extranjera'!Z9+'Geografía e Historia'!Z9+'Educación Física'!Z9+'Biología y Geología'!Z9+EPVA!Z9+Música!Z9+Religión!Z9+'Optativa 1'!Z9+'2ª Lengua Extranjera'!Z9+'Ciencias de la Computación'!Z9+'Optativa 2'!Z9+'Optativa 3'!Z9)/('Lengua y Literatura'!AA9+Matemáticas!AA9+'1ª Lengua Extranjera'!AA9+'Geografía e Historia'!AA9+'Educación Física'!AA9+'Biología y Geología'!AA9+EPVA!AA9+Música!AA9+Religión!AA9+'Optativa 1'!AA9+'2ª Lengua Extranjera'!AA9+'Ciencias de la Computación'!AA9+'Optativa 2'!AA9+'Optativa 3'!AA9),2),0)</f>
        <v>0</v>
      </c>
      <c r="Q9" s="24">
        <f>IFERROR(ROUND(('Lengua y Literatura'!AB9+Matemáticas!AB9+'1ª Lengua Extranjera'!AB9+'Geografía e Historia'!AB9+'Educación Física'!AB9+'Biología y Geología'!AB9+EPVA!AB9+Música!AB9+Religión!AB9+'Optativa 1'!AB9+'2ª Lengua Extranjera'!AB9+'Ciencias de la Computación'!AB9+'Optativa 2'!AB9+'Optativa 3'!AB9)/('Lengua y Literatura'!AC9+Matemáticas!AC9+'1ª Lengua Extranjera'!AC9+'Geografía e Historia'!AC9+'Educación Física'!AC9+'Biología y Geología'!AC9+EPVA!AC9+Música!AC9+Religión!AC9+'Optativa 1'!AC9+'2ª Lengua Extranjera'!AC9+'Ciencias de la Computación'!AC9+'Optativa 2'!AC9+'Optativa 3'!AC9),2),0)</f>
        <v>0</v>
      </c>
      <c r="R9" s="24">
        <f>IFERROR(ROUND(('Lengua y Literatura'!AD9+Matemáticas!AD9+'1ª Lengua Extranjera'!AD9+'Geografía e Historia'!AD9+'Educación Física'!AD9+'Biología y Geología'!AD9+EPVA!AD9+Música!AD9+Religión!AD9+'Optativa 1'!AD9+'2ª Lengua Extranjera'!AD9+'Ciencias de la Computación'!AD9+'Optativa 2'!AD9+'Optativa 3'!AD9)/('Lengua y Literatura'!AE9+Matemáticas!AE9+'1ª Lengua Extranjera'!AE9+'Geografía e Historia'!AE9+'Educación Física'!AE9+'Biología y Geología'!AE9+EPVA!AE9+Música!AE9+Religión!AE9+'Optativa 1'!AE9+'2ª Lengua Extranjera'!AE9+'Ciencias de la Computación'!AE9+'Optativa 2'!AE9+'Optativa 3'!AE9),2),0)</f>
        <v>0</v>
      </c>
      <c r="S9" s="24">
        <f>IFERROR(ROUND(('Lengua y Literatura'!AF9+Matemáticas!AF9+'1ª Lengua Extranjera'!AF9+'Geografía e Historia'!AF9+'Educación Física'!AF9+'Biología y Geología'!AF9+EPVA!AF9+Música!AF9+Religión!AF9+'Optativa 1'!AF9+'2ª Lengua Extranjera'!AF9+'Ciencias de la Computación'!AF9+'Optativa 2'!AF9+'Optativa 3'!AF9)/('Lengua y Literatura'!AG9+Matemáticas!AG9+'1ª Lengua Extranjera'!AG9+'Geografía e Historia'!AG9+'Educación Física'!AG9+'Biología y Geología'!AG9+EPVA!AG9+Música!AG9+Religión!AG9+'Optativa 1'!AG9+'2ª Lengua Extranjera'!AG9+'Ciencias de la Computación'!AG9+'Optativa 2'!AG9+'Optativa 3'!AG9),2),0)</f>
        <v>0</v>
      </c>
      <c r="T9" s="24">
        <f>IFERROR(ROUND(('Lengua y Literatura'!AH9+Matemáticas!AH9+'1ª Lengua Extranjera'!AH9+'Geografía e Historia'!AH9+'Educación Física'!AH9+'Biología y Geología'!AH9+EPVA!AH9+Música!AH9+Religión!AH9+'Optativa 1'!AH9+'2ª Lengua Extranjera'!AH9+'Ciencias de la Computación'!AH9+'Optativa 2'!AH9+'Optativa 3'!AH9)/('Lengua y Literatura'!AI9+Matemáticas!AI9+'1ª Lengua Extranjera'!AI9+'Geografía e Historia'!AI9+'Educación Física'!AI9+'Biología y Geología'!AI9+EPVA!AI9+Música!AI9+Religión!AI9+'Optativa 1'!AI9+'2ª Lengua Extranjera'!AI9+'Ciencias de la Computación'!AI9+'Optativa 2'!AI9+'Optativa 3'!AI9),2),0)</f>
        <v>0</v>
      </c>
      <c r="U9" s="24">
        <f>IFERROR(ROUND(('Lengua y Literatura'!AJ9+Matemáticas!AJ9+'1ª Lengua Extranjera'!AJ9+'Geografía e Historia'!AJ9+'Educación Física'!AJ9+'Biología y Geología'!AJ9+EPVA!AJ9+Música!AJ9+Religión!AJ9+'Optativa 1'!AJ9+'2ª Lengua Extranjera'!AJ9+'Ciencias de la Computación'!AJ9+'Optativa 2'!AJ9+'Optativa 3'!AJ9)/('Lengua y Literatura'!AK9+Matemáticas!AK9+'1ª Lengua Extranjera'!AK9+'Geografía e Historia'!AK9+'Educación Física'!AK9+'Biología y Geología'!AK9+EPVA!AK9+Música!AK9+Religión!AK9+'Optativa 1'!AK9+'2ª Lengua Extranjera'!AK9+'Ciencias de la Computación'!AK9+'Optativa 2'!AK9+'Optativa 3'!AK9),2),0)</f>
        <v>0</v>
      </c>
      <c r="V9" s="24">
        <f>IFERROR(ROUND(('Lengua y Literatura'!AL9+Matemáticas!AL9+'1ª Lengua Extranjera'!AL9+'Geografía e Historia'!AL9+'Educación Física'!AL9+'Biología y Geología'!AL9+EPVA!AL9+Música!AL9+Religión!AL9+'Optativa 1'!AL9+'2ª Lengua Extranjera'!AL9+'Ciencias de la Computación'!AL9+'Optativa 2'!AL9+'Optativa 3'!AL9)/('Lengua y Literatura'!AM9+Matemáticas!AM9+'1ª Lengua Extranjera'!AM9+'Geografía e Historia'!AM9+'Educación Física'!AM9+'Biología y Geología'!AM9+EPVA!AM9+Música!AM9+Religión!AM9+'Optativa 1'!AM9+'2ª Lengua Extranjera'!AM9+'Ciencias de la Computación'!AM9+'Optativa 2'!AM9+'Optativa 3'!AM9),2),0)</f>
        <v>0</v>
      </c>
      <c r="W9" s="24">
        <f>IFERROR(ROUND(('Lengua y Literatura'!AN9+Matemáticas!AN9+'1ª Lengua Extranjera'!AN9+'Geografía e Historia'!AN9+'Educación Física'!AN9+'Biología y Geología'!AN9+EPVA!AN9+Música!AN9+Religión!AN9+'Optativa 1'!AN9+'2ª Lengua Extranjera'!AN9+'Ciencias de la Computación'!AN9+'Optativa 2'!AN9+'Optativa 3'!AN9)/('Lengua y Literatura'!AO9+Matemáticas!AO9+'1ª Lengua Extranjera'!AO9+'Geografía e Historia'!AO9+'Educación Física'!AO9+'Biología y Geología'!AO9+EPVA!AO9+Música!AO9+Religión!AO9+'Optativa 1'!AO9+'2ª Lengua Extranjera'!AO9+'Ciencias de la Computación'!AO9+'Optativa 2'!AO9+'Optativa 3'!AO9),2),0)</f>
        <v>0</v>
      </c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2">
        <v>7</v>
      </c>
      <c r="B10" s="5"/>
      <c r="C10" s="20" t="str">
        <f t="shared" si="1"/>
        <v>D</v>
      </c>
      <c r="D10" s="20" t="str">
        <f t="shared" si="2"/>
        <v>D</v>
      </c>
      <c r="E10" s="20" t="str">
        <f t="shared" si="3"/>
        <v>D</v>
      </c>
      <c r="F10" s="20" t="str">
        <f t="shared" si="4"/>
        <v>D</v>
      </c>
      <c r="G10" s="20" t="str">
        <f t="shared" si="5"/>
        <v>D</v>
      </c>
      <c r="H10" s="20" t="str">
        <f t="shared" si="6"/>
        <v>D</v>
      </c>
      <c r="I10" s="20" t="str">
        <f t="shared" si="7"/>
        <v>D</v>
      </c>
      <c r="J10" s="20" t="str">
        <f t="shared" si="8"/>
        <v>D</v>
      </c>
      <c r="L10" s="3"/>
      <c r="M10" s="3"/>
      <c r="P10" s="23">
        <f>IFERROR(ROUND(('Lengua y Literatura'!Z10+Matemáticas!Z10+'1ª Lengua Extranjera'!Z10+'Geografía e Historia'!Z10+'Educación Física'!Z10+'Biología y Geología'!Z10+EPVA!Z10+Música!Z10+Religión!Z10+'Optativa 1'!Z10+'2ª Lengua Extranjera'!Z10+'Ciencias de la Computación'!Z10+'Optativa 2'!Z10+'Optativa 3'!Z10)/('Lengua y Literatura'!AA10+Matemáticas!AA10+'1ª Lengua Extranjera'!AA10+'Geografía e Historia'!AA10+'Educación Física'!AA10+'Biología y Geología'!AA10+EPVA!AA10+Música!AA10+Religión!AA10+'Optativa 1'!AA10+'2ª Lengua Extranjera'!AA10+'Ciencias de la Computación'!AA10+'Optativa 2'!AA10+'Optativa 3'!AA10),2),0)</f>
        <v>0</v>
      </c>
      <c r="Q10" s="23">
        <f>IFERROR(ROUND(('Lengua y Literatura'!AB10+Matemáticas!AB10+'1ª Lengua Extranjera'!AB10+'Geografía e Historia'!AB10+'Educación Física'!AB10+'Biología y Geología'!AB10+EPVA!AB10+Música!AB10+Religión!AB10+'Optativa 1'!AB10+'2ª Lengua Extranjera'!AB10+'Ciencias de la Computación'!AB10+'Optativa 2'!AB10+'Optativa 3'!AB10)/('Lengua y Literatura'!AC10+Matemáticas!AC10+'1ª Lengua Extranjera'!AC10+'Geografía e Historia'!AC10+'Educación Física'!AC10+'Biología y Geología'!AC10+EPVA!AC10+Música!AC10+Religión!AC10+'Optativa 1'!AC10+'2ª Lengua Extranjera'!AC10+'Ciencias de la Computación'!AC10+'Optativa 2'!AC10+'Optativa 3'!AC10),2),0)</f>
        <v>0</v>
      </c>
      <c r="R10" s="23">
        <f>IFERROR(ROUND(('Lengua y Literatura'!AD10+Matemáticas!AD10+'1ª Lengua Extranjera'!AD10+'Geografía e Historia'!AD10+'Educación Física'!AD10+'Biología y Geología'!AD10+EPVA!AD10+Música!AD10+Religión!AD10+'Optativa 1'!AD10+'2ª Lengua Extranjera'!AD10+'Ciencias de la Computación'!AD10+'Optativa 2'!AD10+'Optativa 3'!AD10)/('Lengua y Literatura'!AE10+Matemáticas!AE10+'1ª Lengua Extranjera'!AE10+'Geografía e Historia'!AE10+'Educación Física'!AE10+'Biología y Geología'!AE10+EPVA!AE10+Música!AE10+Religión!AE10+'Optativa 1'!AE10+'2ª Lengua Extranjera'!AE10+'Ciencias de la Computación'!AE10+'Optativa 2'!AE10+'Optativa 3'!AE10),2),0)</f>
        <v>0</v>
      </c>
      <c r="S10" s="23">
        <f>IFERROR(ROUND(('Lengua y Literatura'!AF10+Matemáticas!AF10+'1ª Lengua Extranjera'!AF10+'Geografía e Historia'!AF10+'Educación Física'!AF10+'Biología y Geología'!AF10+EPVA!AF10+Música!AF10+Religión!AF10+'Optativa 1'!AF10+'2ª Lengua Extranjera'!AF10+'Ciencias de la Computación'!AF10+'Optativa 2'!AF10+'Optativa 3'!AF10)/('Lengua y Literatura'!AG10+Matemáticas!AG10+'1ª Lengua Extranjera'!AG10+'Geografía e Historia'!AG10+'Educación Física'!AG10+'Biología y Geología'!AG10+EPVA!AG10+Música!AG10+Religión!AG10+'Optativa 1'!AG10+'2ª Lengua Extranjera'!AG10+'Ciencias de la Computación'!AG10+'Optativa 2'!AG10+'Optativa 3'!AG10),2),0)</f>
        <v>0</v>
      </c>
      <c r="T10" s="23">
        <f>IFERROR(ROUND(('Lengua y Literatura'!AH10+Matemáticas!AH10+'1ª Lengua Extranjera'!AH10+'Geografía e Historia'!AH10+'Educación Física'!AH10+'Biología y Geología'!AH10+EPVA!AH10+Música!AH10+Religión!AH10+'Optativa 1'!AH10+'2ª Lengua Extranjera'!AH10+'Ciencias de la Computación'!AH10+'Optativa 2'!AH10+'Optativa 3'!AH10)/('Lengua y Literatura'!AI10+Matemáticas!AI10+'1ª Lengua Extranjera'!AI10+'Geografía e Historia'!AI10+'Educación Física'!AI10+'Biología y Geología'!AI10+EPVA!AI10+Música!AI10+Religión!AI10+'Optativa 1'!AI10+'2ª Lengua Extranjera'!AI10+'Ciencias de la Computación'!AI10+'Optativa 2'!AI10+'Optativa 3'!AI10),2),0)</f>
        <v>0</v>
      </c>
      <c r="U10" s="23">
        <f>IFERROR(ROUND(('Lengua y Literatura'!AJ10+Matemáticas!AJ10+'1ª Lengua Extranjera'!AJ10+'Geografía e Historia'!AJ10+'Educación Física'!AJ10+'Biología y Geología'!AJ10+EPVA!AJ10+Música!AJ10+Religión!AJ10+'Optativa 1'!AJ10+'2ª Lengua Extranjera'!AJ10+'Ciencias de la Computación'!AJ10+'Optativa 2'!AJ10+'Optativa 3'!AJ10)/('Lengua y Literatura'!AK10+Matemáticas!AK10+'1ª Lengua Extranjera'!AK10+'Geografía e Historia'!AK10+'Educación Física'!AK10+'Biología y Geología'!AK10+EPVA!AK10+Música!AK10+Religión!AK10+'Optativa 1'!AK10+'2ª Lengua Extranjera'!AK10+'Ciencias de la Computación'!AK10+'Optativa 2'!AK10+'Optativa 3'!AK10),2),0)</f>
        <v>0</v>
      </c>
      <c r="V10" s="23">
        <f>IFERROR(ROUND(('Lengua y Literatura'!AL10+Matemáticas!AL10+'1ª Lengua Extranjera'!AL10+'Geografía e Historia'!AL10+'Educación Física'!AL10+'Biología y Geología'!AL10+EPVA!AL10+Música!AL10+Religión!AL10+'Optativa 1'!AL10+'2ª Lengua Extranjera'!AL10+'Ciencias de la Computación'!AL10+'Optativa 2'!AL10+'Optativa 3'!AL10)/('Lengua y Literatura'!AM10+Matemáticas!AM10+'1ª Lengua Extranjera'!AM10+'Geografía e Historia'!AM10+'Educación Física'!AM10+'Biología y Geología'!AM10+EPVA!AM10+Música!AM10+Religión!AM10+'Optativa 1'!AM10+'2ª Lengua Extranjera'!AM10+'Ciencias de la Computación'!AM10+'Optativa 2'!AM10+'Optativa 3'!AM10),2),0)</f>
        <v>0</v>
      </c>
      <c r="W10" s="23">
        <f>IFERROR(ROUND(('Lengua y Literatura'!AN10+Matemáticas!AN10+'1ª Lengua Extranjera'!AN10+'Geografía e Historia'!AN10+'Educación Física'!AN10+'Biología y Geología'!AN10+EPVA!AN10+Música!AN10+Religión!AN10+'Optativa 1'!AN10+'2ª Lengua Extranjera'!AN10+'Ciencias de la Computación'!AN10+'Optativa 2'!AN10+'Optativa 3'!AN10)/('Lengua y Literatura'!AO10+Matemáticas!AO10+'1ª Lengua Extranjera'!AO10+'Geografía e Historia'!AO10+'Educación Física'!AO10+'Biología y Geología'!AO10+EPVA!AO10+Música!AO10+Religión!AO10+'Optativa 1'!AO10+'2ª Lengua Extranjera'!AO10+'Ciencias de la Computación'!AO10+'Optativa 2'!AO10+'Optativa 3'!AO10),2),0)</f>
        <v>0</v>
      </c>
      <c r="Y10" s="3"/>
      <c r="Z10" s="3"/>
      <c r="AA10" s="3"/>
      <c r="AB10" s="3"/>
      <c r="AC10" s="3"/>
      <c r="AD10" s="3"/>
      <c r="AE10" s="3"/>
      <c r="AF10" s="3"/>
    </row>
    <row r="11" spans="1:32" x14ac:dyDescent="0.25">
      <c r="A11" s="2">
        <v>8</v>
      </c>
      <c r="B11" s="6"/>
      <c r="C11" s="3" t="str">
        <f t="shared" si="1"/>
        <v>D</v>
      </c>
      <c r="D11" s="3" t="str">
        <f t="shared" si="2"/>
        <v>D</v>
      </c>
      <c r="E11" s="3" t="str">
        <f t="shared" si="3"/>
        <v>D</v>
      </c>
      <c r="F11" s="3" t="str">
        <f t="shared" si="4"/>
        <v>D</v>
      </c>
      <c r="G11" s="3" t="str">
        <f t="shared" si="5"/>
        <v>D</v>
      </c>
      <c r="H11" s="3" t="str">
        <f t="shared" si="6"/>
        <v>D</v>
      </c>
      <c r="I11" s="3" t="str">
        <f t="shared" si="7"/>
        <v>D</v>
      </c>
      <c r="J11" s="3" t="str">
        <f t="shared" si="8"/>
        <v>D</v>
      </c>
      <c r="L11" s="3"/>
      <c r="M11" s="3"/>
      <c r="P11" s="24">
        <f>IFERROR(ROUND(('Lengua y Literatura'!Z11+Matemáticas!Z11+'1ª Lengua Extranjera'!Z11+'Geografía e Historia'!Z11+'Educación Física'!Z11+'Biología y Geología'!Z11+EPVA!Z11+Música!Z11+Religión!Z11+'Optativa 1'!Z11+'2ª Lengua Extranjera'!Z11+'Ciencias de la Computación'!Z11+'Optativa 2'!Z11+'Optativa 3'!Z11)/('Lengua y Literatura'!AA11+Matemáticas!AA11+'1ª Lengua Extranjera'!AA11+'Geografía e Historia'!AA11+'Educación Física'!AA11+'Biología y Geología'!AA11+EPVA!AA11+Música!AA11+Religión!AA11+'Optativa 1'!AA11+'2ª Lengua Extranjera'!AA11+'Ciencias de la Computación'!AA11+'Optativa 2'!AA11+'Optativa 3'!AA11),2),0)</f>
        <v>0</v>
      </c>
      <c r="Q11" s="24">
        <f>IFERROR(ROUND(('Lengua y Literatura'!AB11+Matemáticas!AB11+'1ª Lengua Extranjera'!AB11+'Geografía e Historia'!AB11+'Educación Física'!AB11+'Biología y Geología'!AB11+EPVA!AB11+Música!AB11+Religión!AB11+'Optativa 1'!AB11+'2ª Lengua Extranjera'!AB11+'Ciencias de la Computación'!AB11+'Optativa 2'!AB11+'Optativa 3'!AB11)/('Lengua y Literatura'!AC11+Matemáticas!AC11+'1ª Lengua Extranjera'!AC11+'Geografía e Historia'!AC11+'Educación Física'!AC11+'Biología y Geología'!AC11+EPVA!AC11+Música!AC11+Religión!AC11+'Optativa 1'!AC11+'2ª Lengua Extranjera'!AC11+'Ciencias de la Computación'!AC11+'Optativa 2'!AC11+'Optativa 3'!AC11),2),0)</f>
        <v>0</v>
      </c>
      <c r="R11" s="24">
        <f>IFERROR(ROUND(('Lengua y Literatura'!AD11+Matemáticas!AD11+'1ª Lengua Extranjera'!AD11+'Geografía e Historia'!AD11+'Educación Física'!AD11+'Biología y Geología'!AD11+EPVA!AD11+Música!AD11+Religión!AD11+'Optativa 1'!AD11+'2ª Lengua Extranjera'!AD11+'Ciencias de la Computación'!AD11+'Optativa 2'!AD11+'Optativa 3'!AD11)/('Lengua y Literatura'!AE11+Matemáticas!AE11+'1ª Lengua Extranjera'!AE11+'Geografía e Historia'!AE11+'Educación Física'!AE11+'Biología y Geología'!AE11+EPVA!AE11+Música!AE11+Religión!AE11+'Optativa 1'!AE11+'2ª Lengua Extranjera'!AE11+'Ciencias de la Computación'!AE11+'Optativa 2'!AE11+'Optativa 3'!AE11),2),0)</f>
        <v>0</v>
      </c>
      <c r="S11" s="24">
        <f>IFERROR(ROUND(('Lengua y Literatura'!AF11+Matemáticas!AF11+'1ª Lengua Extranjera'!AF11+'Geografía e Historia'!AF11+'Educación Física'!AF11+'Biología y Geología'!AF11+EPVA!AF11+Música!AF11+Religión!AF11+'Optativa 1'!AF11+'2ª Lengua Extranjera'!AF11+'Ciencias de la Computación'!AF11+'Optativa 2'!AF11+'Optativa 3'!AF11)/('Lengua y Literatura'!AG11+Matemáticas!AG11+'1ª Lengua Extranjera'!AG11+'Geografía e Historia'!AG11+'Educación Física'!AG11+'Biología y Geología'!AG11+EPVA!AG11+Música!AG11+Religión!AG11+'Optativa 1'!AG11+'2ª Lengua Extranjera'!AG11+'Ciencias de la Computación'!AG11+'Optativa 2'!AG11+'Optativa 3'!AG11),2),0)</f>
        <v>0</v>
      </c>
      <c r="T11" s="24">
        <f>IFERROR(ROUND(('Lengua y Literatura'!AH11+Matemáticas!AH11+'1ª Lengua Extranjera'!AH11+'Geografía e Historia'!AH11+'Educación Física'!AH11+'Biología y Geología'!AH11+EPVA!AH11+Música!AH11+Religión!AH11+'Optativa 1'!AH11+'2ª Lengua Extranjera'!AH11+'Ciencias de la Computación'!AH11+'Optativa 2'!AH11+'Optativa 3'!AH11)/('Lengua y Literatura'!AI11+Matemáticas!AI11+'1ª Lengua Extranjera'!AI11+'Geografía e Historia'!AI11+'Educación Física'!AI11+'Biología y Geología'!AI11+EPVA!AI11+Música!AI11+Religión!AI11+'Optativa 1'!AI11+'2ª Lengua Extranjera'!AI11+'Ciencias de la Computación'!AI11+'Optativa 2'!AI11+'Optativa 3'!AI11),2),0)</f>
        <v>0</v>
      </c>
      <c r="U11" s="24">
        <f>IFERROR(ROUND(('Lengua y Literatura'!AJ11+Matemáticas!AJ11+'1ª Lengua Extranjera'!AJ11+'Geografía e Historia'!AJ11+'Educación Física'!AJ11+'Biología y Geología'!AJ11+EPVA!AJ11+Música!AJ11+Religión!AJ11+'Optativa 1'!AJ11+'2ª Lengua Extranjera'!AJ11+'Ciencias de la Computación'!AJ11+'Optativa 2'!AJ11+'Optativa 3'!AJ11)/('Lengua y Literatura'!AK11+Matemáticas!AK11+'1ª Lengua Extranjera'!AK11+'Geografía e Historia'!AK11+'Educación Física'!AK11+'Biología y Geología'!AK11+EPVA!AK11+Música!AK11+Religión!AK11+'Optativa 1'!AK11+'2ª Lengua Extranjera'!AK11+'Ciencias de la Computación'!AK11+'Optativa 2'!AK11+'Optativa 3'!AK11),2),0)</f>
        <v>0</v>
      </c>
      <c r="V11" s="24">
        <f>IFERROR(ROUND(('Lengua y Literatura'!AL11+Matemáticas!AL11+'1ª Lengua Extranjera'!AL11+'Geografía e Historia'!AL11+'Educación Física'!AL11+'Biología y Geología'!AL11+EPVA!AL11+Música!AL11+Religión!AL11+'Optativa 1'!AL11+'2ª Lengua Extranjera'!AL11+'Ciencias de la Computación'!AL11+'Optativa 2'!AL11+'Optativa 3'!AL11)/('Lengua y Literatura'!AM11+Matemáticas!AM11+'1ª Lengua Extranjera'!AM11+'Geografía e Historia'!AM11+'Educación Física'!AM11+'Biología y Geología'!AM11+EPVA!AM11+Música!AM11+Religión!AM11+'Optativa 1'!AM11+'2ª Lengua Extranjera'!AM11+'Ciencias de la Computación'!AM11+'Optativa 2'!AM11+'Optativa 3'!AM11),2),0)</f>
        <v>0</v>
      </c>
      <c r="W11" s="24">
        <f>IFERROR(ROUND(('Lengua y Literatura'!AN11+Matemáticas!AN11+'1ª Lengua Extranjera'!AN11+'Geografía e Historia'!AN11+'Educación Física'!AN11+'Biología y Geología'!AN11+EPVA!AN11+Música!AN11+Religión!AN11+'Optativa 1'!AN11+'2ª Lengua Extranjera'!AN11+'Ciencias de la Computación'!AN11+'Optativa 2'!AN11+'Optativa 3'!AN11)/('Lengua y Literatura'!AO11+Matemáticas!AO11+'1ª Lengua Extranjera'!AO11+'Geografía e Historia'!AO11+'Educación Física'!AO11+'Biología y Geología'!AO11+EPVA!AO11+Música!AO11+Religión!AO11+'Optativa 1'!AO11+'2ª Lengua Extranjera'!AO11+'Ciencias de la Computación'!AO11+'Optativa 2'!AO11+'Optativa 3'!AO11),2),0)</f>
        <v>0</v>
      </c>
      <c r="Y11" s="3"/>
      <c r="Z11" s="3"/>
      <c r="AA11" s="3"/>
      <c r="AB11" s="3"/>
      <c r="AC11" s="3"/>
      <c r="AD11" s="3"/>
      <c r="AE11" s="3"/>
      <c r="AF11" s="3"/>
    </row>
    <row r="12" spans="1:32" x14ac:dyDescent="0.25">
      <c r="A12" s="2">
        <v>9</v>
      </c>
      <c r="B12" s="5"/>
      <c r="C12" s="20" t="str">
        <f t="shared" si="1"/>
        <v>D</v>
      </c>
      <c r="D12" s="20" t="str">
        <f t="shared" si="2"/>
        <v>D</v>
      </c>
      <c r="E12" s="20" t="str">
        <f t="shared" si="3"/>
        <v>D</v>
      </c>
      <c r="F12" s="20" t="str">
        <f t="shared" si="4"/>
        <v>D</v>
      </c>
      <c r="G12" s="20" t="str">
        <f t="shared" si="5"/>
        <v>D</v>
      </c>
      <c r="H12" s="20" t="str">
        <f t="shared" si="6"/>
        <v>D</v>
      </c>
      <c r="I12" s="20" t="str">
        <f t="shared" si="7"/>
        <v>D</v>
      </c>
      <c r="J12" s="20" t="str">
        <f t="shared" si="8"/>
        <v>D</v>
      </c>
      <c r="L12" s="3"/>
      <c r="M12" s="3"/>
      <c r="P12" s="23">
        <f>IFERROR(ROUND(('Lengua y Literatura'!Z12+Matemáticas!Z12+'1ª Lengua Extranjera'!Z12+'Geografía e Historia'!Z12+'Educación Física'!Z12+'Biología y Geología'!Z12+EPVA!Z12+Música!Z12+Religión!Z12+'Optativa 1'!Z12+'2ª Lengua Extranjera'!Z12+'Ciencias de la Computación'!Z12+'Optativa 2'!Z12+'Optativa 3'!Z12)/('Lengua y Literatura'!AA12+Matemáticas!AA12+'1ª Lengua Extranjera'!AA12+'Geografía e Historia'!AA12+'Educación Física'!AA12+'Biología y Geología'!AA12+EPVA!AA12+Música!AA12+Religión!AA12+'Optativa 1'!AA12+'2ª Lengua Extranjera'!AA12+'Ciencias de la Computación'!AA12+'Optativa 2'!AA12+'Optativa 3'!AA12),2),0)</f>
        <v>0</v>
      </c>
      <c r="Q12" s="23">
        <f>IFERROR(ROUND(('Lengua y Literatura'!AB12+Matemáticas!AB12+'1ª Lengua Extranjera'!AB12+'Geografía e Historia'!AB12+'Educación Física'!AB12+'Biología y Geología'!AB12+EPVA!AB12+Música!AB12+Religión!AB12+'Optativa 1'!AB12+'2ª Lengua Extranjera'!AB12+'Ciencias de la Computación'!AB12+'Optativa 2'!AB12+'Optativa 3'!AB12)/('Lengua y Literatura'!AC12+Matemáticas!AC12+'1ª Lengua Extranjera'!AC12+'Geografía e Historia'!AC12+'Educación Física'!AC12+'Biología y Geología'!AC12+EPVA!AC12+Música!AC12+Religión!AC12+'Optativa 1'!AC12+'2ª Lengua Extranjera'!AC12+'Ciencias de la Computación'!AC12+'Optativa 2'!AC12+'Optativa 3'!AC12),2),0)</f>
        <v>0</v>
      </c>
      <c r="R12" s="23">
        <f>IFERROR(ROUND(('Lengua y Literatura'!AD12+Matemáticas!AD12+'1ª Lengua Extranjera'!AD12+'Geografía e Historia'!AD12+'Educación Física'!AD12+'Biología y Geología'!AD12+EPVA!AD12+Música!AD12+Religión!AD12+'Optativa 1'!AD12+'2ª Lengua Extranjera'!AD12+'Ciencias de la Computación'!AD12+'Optativa 2'!AD12+'Optativa 3'!AD12)/('Lengua y Literatura'!AE12+Matemáticas!AE12+'1ª Lengua Extranjera'!AE12+'Geografía e Historia'!AE12+'Educación Física'!AE12+'Biología y Geología'!AE12+EPVA!AE12+Música!AE12+Religión!AE12+'Optativa 1'!AE12+'2ª Lengua Extranjera'!AE12+'Ciencias de la Computación'!AE12+'Optativa 2'!AE12+'Optativa 3'!AE12),2),0)</f>
        <v>0</v>
      </c>
      <c r="S12" s="23">
        <f>IFERROR(ROUND(('Lengua y Literatura'!AF12+Matemáticas!AF12+'1ª Lengua Extranjera'!AF12+'Geografía e Historia'!AF12+'Educación Física'!AF12+'Biología y Geología'!AF12+EPVA!AF12+Música!AF12+Religión!AF12+'Optativa 1'!AF12+'2ª Lengua Extranjera'!AF12+'Ciencias de la Computación'!AF12+'Optativa 2'!AF12+'Optativa 3'!AF12)/('Lengua y Literatura'!AG12+Matemáticas!AG12+'1ª Lengua Extranjera'!AG12+'Geografía e Historia'!AG12+'Educación Física'!AG12+'Biología y Geología'!AG12+EPVA!AG12+Música!AG12+Religión!AG12+'Optativa 1'!AG12+'2ª Lengua Extranjera'!AG12+'Ciencias de la Computación'!AG12+'Optativa 2'!AG12+'Optativa 3'!AG12),2),0)</f>
        <v>0</v>
      </c>
      <c r="T12" s="23">
        <f>IFERROR(ROUND(('Lengua y Literatura'!AH12+Matemáticas!AH12+'1ª Lengua Extranjera'!AH12+'Geografía e Historia'!AH12+'Educación Física'!AH12+'Biología y Geología'!AH12+EPVA!AH12+Música!AH12+Religión!AH12+'Optativa 1'!AH12+'2ª Lengua Extranjera'!AH12+'Ciencias de la Computación'!AH12+'Optativa 2'!AH12+'Optativa 3'!AH12)/('Lengua y Literatura'!AI12+Matemáticas!AI12+'1ª Lengua Extranjera'!AI12+'Geografía e Historia'!AI12+'Educación Física'!AI12+'Biología y Geología'!AI12+EPVA!AI12+Música!AI12+Religión!AI12+'Optativa 1'!AI12+'2ª Lengua Extranjera'!AI12+'Ciencias de la Computación'!AI12+'Optativa 2'!AI12+'Optativa 3'!AI12),2),0)</f>
        <v>0</v>
      </c>
      <c r="U12" s="23">
        <f>IFERROR(ROUND(('Lengua y Literatura'!AJ12+Matemáticas!AJ12+'1ª Lengua Extranjera'!AJ12+'Geografía e Historia'!AJ12+'Educación Física'!AJ12+'Biología y Geología'!AJ12+EPVA!AJ12+Música!AJ12+Religión!AJ12+'Optativa 1'!AJ12+'2ª Lengua Extranjera'!AJ12+'Ciencias de la Computación'!AJ12+'Optativa 2'!AJ12+'Optativa 3'!AJ12)/('Lengua y Literatura'!AK12+Matemáticas!AK12+'1ª Lengua Extranjera'!AK12+'Geografía e Historia'!AK12+'Educación Física'!AK12+'Biología y Geología'!AK12+EPVA!AK12+Música!AK12+Religión!AK12+'Optativa 1'!AK12+'2ª Lengua Extranjera'!AK12+'Ciencias de la Computación'!AK12+'Optativa 2'!AK12+'Optativa 3'!AK12),2),0)</f>
        <v>0</v>
      </c>
      <c r="V12" s="23">
        <f>IFERROR(ROUND(('Lengua y Literatura'!AL12+Matemáticas!AL12+'1ª Lengua Extranjera'!AL12+'Geografía e Historia'!AL12+'Educación Física'!AL12+'Biología y Geología'!AL12+EPVA!AL12+Música!AL12+Religión!AL12+'Optativa 1'!AL12+'2ª Lengua Extranjera'!AL12+'Ciencias de la Computación'!AL12+'Optativa 2'!AL12+'Optativa 3'!AL12)/('Lengua y Literatura'!AM12+Matemáticas!AM12+'1ª Lengua Extranjera'!AM12+'Geografía e Historia'!AM12+'Educación Física'!AM12+'Biología y Geología'!AM12+EPVA!AM12+Música!AM12+Religión!AM12+'Optativa 1'!AM12+'2ª Lengua Extranjera'!AM12+'Ciencias de la Computación'!AM12+'Optativa 2'!AM12+'Optativa 3'!AM12),2),0)</f>
        <v>0</v>
      </c>
      <c r="W12" s="23">
        <f>IFERROR(ROUND(('Lengua y Literatura'!AN12+Matemáticas!AN12+'1ª Lengua Extranjera'!AN12+'Geografía e Historia'!AN12+'Educación Física'!AN12+'Biología y Geología'!AN12+EPVA!AN12+Música!AN12+Religión!AN12+'Optativa 1'!AN12+'2ª Lengua Extranjera'!AN12+'Ciencias de la Computación'!AN12+'Optativa 2'!AN12+'Optativa 3'!AN12)/('Lengua y Literatura'!AO12+Matemáticas!AO12+'1ª Lengua Extranjera'!AO12+'Geografía e Historia'!AO12+'Educación Física'!AO12+'Biología y Geología'!AO12+EPVA!AO12+Música!AO12+Religión!AO12+'Optativa 1'!AO12+'2ª Lengua Extranjera'!AO12+'Ciencias de la Computación'!AO12+'Optativa 2'!AO12+'Optativa 3'!AO12),2),0)</f>
        <v>0</v>
      </c>
      <c r="Y12" s="3"/>
      <c r="Z12" s="3"/>
      <c r="AA12" s="3"/>
      <c r="AB12" s="3"/>
      <c r="AC12" s="3"/>
      <c r="AD12" s="3"/>
      <c r="AE12" s="3"/>
      <c r="AF12" s="3"/>
    </row>
    <row r="13" spans="1:32" x14ac:dyDescent="0.25">
      <c r="A13" s="2">
        <v>10</v>
      </c>
      <c r="B13" s="6"/>
      <c r="C13" s="3" t="str">
        <f t="shared" si="1"/>
        <v>D</v>
      </c>
      <c r="D13" s="3" t="str">
        <f t="shared" si="2"/>
        <v>D</v>
      </c>
      <c r="E13" s="3" t="str">
        <f t="shared" si="3"/>
        <v>D</v>
      </c>
      <c r="F13" s="3" t="str">
        <f t="shared" si="4"/>
        <v>D</v>
      </c>
      <c r="G13" s="3" t="str">
        <f t="shared" si="5"/>
        <v>D</v>
      </c>
      <c r="H13" s="3" t="str">
        <f t="shared" si="6"/>
        <v>D</v>
      </c>
      <c r="I13" s="3" t="str">
        <f t="shared" si="7"/>
        <v>D</v>
      </c>
      <c r="J13" s="3" t="str">
        <f t="shared" si="8"/>
        <v>D</v>
      </c>
      <c r="P13" s="24">
        <f>IFERROR(ROUND(('Lengua y Literatura'!Z13+Matemáticas!Z13+'1ª Lengua Extranjera'!Z13+'Geografía e Historia'!Z13+'Educación Física'!Z13+'Biología y Geología'!Z13+EPVA!Z13+Música!Z13+Religión!Z13+'Optativa 1'!Z13+'2ª Lengua Extranjera'!Z13+'Ciencias de la Computación'!Z13+'Optativa 2'!Z13+'Optativa 3'!Z13)/('Lengua y Literatura'!AA13+Matemáticas!AA13+'1ª Lengua Extranjera'!AA13+'Geografía e Historia'!AA13+'Educación Física'!AA13+'Biología y Geología'!AA13+EPVA!AA13+Música!AA13+Religión!AA13+'Optativa 1'!AA13+'2ª Lengua Extranjera'!AA13+'Ciencias de la Computación'!AA13+'Optativa 2'!AA13+'Optativa 3'!AA13),2),0)</f>
        <v>0</v>
      </c>
      <c r="Q13" s="24">
        <f>IFERROR(ROUND(('Lengua y Literatura'!AB13+Matemáticas!AB13+'1ª Lengua Extranjera'!AB13+'Geografía e Historia'!AB13+'Educación Física'!AB13+'Biología y Geología'!AB13+EPVA!AB13+Música!AB13+Religión!AB13+'Optativa 1'!AB13+'2ª Lengua Extranjera'!AB13+'Ciencias de la Computación'!AB13+'Optativa 2'!AB13+'Optativa 3'!AB13)/('Lengua y Literatura'!AC13+Matemáticas!AC13+'1ª Lengua Extranjera'!AC13+'Geografía e Historia'!AC13+'Educación Física'!AC13+'Biología y Geología'!AC13+EPVA!AC13+Música!AC13+Religión!AC13+'Optativa 1'!AC13+'2ª Lengua Extranjera'!AC13+'Ciencias de la Computación'!AC13+'Optativa 2'!AC13+'Optativa 3'!AC13),2),0)</f>
        <v>0</v>
      </c>
      <c r="R13" s="24">
        <f>IFERROR(ROUND(('Lengua y Literatura'!AD13+Matemáticas!AD13+'1ª Lengua Extranjera'!AD13+'Geografía e Historia'!AD13+'Educación Física'!AD13+'Biología y Geología'!AD13+EPVA!AD13+Música!AD13+Religión!AD13+'Optativa 1'!AD13+'2ª Lengua Extranjera'!AD13+'Ciencias de la Computación'!AD13+'Optativa 2'!AD13+'Optativa 3'!AD13)/('Lengua y Literatura'!AE13+Matemáticas!AE13+'1ª Lengua Extranjera'!AE13+'Geografía e Historia'!AE13+'Educación Física'!AE13+'Biología y Geología'!AE13+EPVA!AE13+Música!AE13+Religión!AE13+'Optativa 1'!AE13+'2ª Lengua Extranjera'!AE13+'Ciencias de la Computación'!AE13+'Optativa 2'!AE13+'Optativa 3'!AE13),2),0)</f>
        <v>0</v>
      </c>
      <c r="S13" s="24">
        <f>IFERROR(ROUND(('Lengua y Literatura'!AF13+Matemáticas!AF13+'1ª Lengua Extranjera'!AF13+'Geografía e Historia'!AF13+'Educación Física'!AF13+'Biología y Geología'!AF13+EPVA!AF13+Música!AF13+Religión!AF13+'Optativa 1'!AF13+'2ª Lengua Extranjera'!AF13+'Ciencias de la Computación'!AF13+'Optativa 2'!AF13+'Optativa 3'!AF13)/('Lengua y Literatura'!AG13+Matemáticas!AG13+'1ª Lengua Extranjera'!AG13+'Geografía e Historia'!AG13+'Educación Física'!AG13+'Biología y Geología'!AG13+EPVA!AG13+Música!AG13+Religión!AG13+'Optativa 1'!AG13+'2ª Lengua Extranjera'!AG13+'Ciencias de la Computación'!AG13+'Optativa 2'!AG13+'Optativa 3'!AG13),2),0)</f>
        <v>0</v>
      </c>
      <c r="T13" s="24">
        <f>IFERROR(ROUND(('Lengua y Literatura'!AH13+Matemáticas!AH13+'1ª Lengua Extranjera'!AH13+'Geografía e Historia'!AH13+'Educación Física'!AH13+'Biología y Geología'!AH13+EPVA!AH13+Música!AH13+Religión!AH13+'Optativa 1'!AH13+'2ª Lengua Extranjera'!AH13+'Ciencias de la Computación'!AH13+'Optativa 2'!AH13+'Optativa 3'!AH13)/('Lengua y Literatura'!AI13+Matemáticas!AI13+'1ª Lengua Extranjera'!AI13+'Geografía e Historia'!AI13+'Educación Física'!AI13+'Biología y Geología'!AI13+EPVA!AI13+Música!AI13+Religión!AI13+'Optativa 1'!AI13+'2ª Lengua Extranjera'!AI13+'Ciencias de la Computación'!AI13+'Optativa 2'!AI13+'Optativa 3'!AI13),2),0)</f>
        <v>0</v>
      </c>
      <c r="U13" s="24">
        <f>IFERROR(ROUND(('Lengua y Literatura'!AJ13+Matemáticas!AJ13+'1ª Lengua Extranjera'!AJ13+'Geografía e Historia'!AJ13+'Educación Física'!AJ13+'Biología y Geología'!AJ13+EPVA!AJ13+Música!AJ13+Religión!AJ13+'Optativa 1'!AJ13+'2ª Lengua Extranjera'!AJ13+'Ciencias de la Computación'!AJ13+'Optativa 2'!AJ13+'Optativa 3'!AJ13)/('Lengua y Literatura'!AK13+Matemáticas!AK13+'1ª Lengua Extranjera'!AK13+'Geografía e Historia'!AK13+'Educación Física'!AK13+'Biología y Geología'!AK13+EPVA!AK13+Música!AK13+Religión!AK13+'Optativa 1'!AK13+'2ª Lengua Extranjera'!AK13+'Ciencias de la Computación'!AK13+'Optativa 2'!AK13+'Optativa 3'!AK13),2),0)</f>
        <v>0</v>
      </c>
      <c r="V13" s="24">
        <f>IFERROR(ROUND(('Lengua y Literatura'!AL13+Matemáticas!AL13+'1ª Lengua Extranjera'!AL13+'Geografía e Historia'!AL13+'Educación Física'!AL13+'Biología y Geología'!AL13+EPVA!AL13+Música!AL13+Religión!AL13+'Optativa 1'!AL13+'2ª Lengua Extranjera'!AL13+'Ciencias de la Computación'!AL13+'Optativa 2'!AL13+'Optativa 3'!AL13)/('Lengua y Literatura'!AM13+Matemáticas!AM13+'1ª Lengua Extranjera'!AM13+'Geografía e Historia'!AM13+'Educación Física'!AM13+'Biología y Geología'!AM13+EPVA!AM13+Música!AM13+Religión!AM13+'Optativa 1'!AM13+'2ª Lengua Extranjera'!AM13+'Ciencias de la Computación'!AM13+'Optativa 2'!AM13+'Optativa 3'!AM13),2),0)</f>
        <v>0</v>
      </c>
      <c r="W13" s="24">
        <f>IFERROR(ROUND(('Lengua y Literatura'!AN13+Matemáticas!AN13+'1ª Lengua Extranjera'!AN13+'Geografía e Historia'!AN13+'Educación Física'!AN13+'Biología y Geología'!AN13+EPVA!AN13+Música!AN13+Religión!AN13+'Optativa 1'!AN13+'2ª Lengua Extranjera'!AN13+'Ciencias de la Computación'!AN13+'Optativa 2'!AN13+'Optativa 3'!AN13)/('Lengua y Literatura'!AO13+Matemáticas!AO13+'1ª Lengua Extranjera'!AO13+'Geografía e Historia'!AO13+'Educación Física'!AO13+'Biología y Geología'!AO13+EPVA!AO13+Música!AO13+Religión!AO13+'Optativa 1'!AO13+'2ª Lengua Extranjera'!AO13+'Ciencias de la Computación'!AO13+'Optativa 2'!AO13+'Optativa 3'!AO13),2),0)</f>
        <v>0</v>
      </c>
      <c r="Y13" s="3"/>
      <c r="Z13" s="3"/>
      <c r="AA13" s="3"/>
      <c r="AB13" s="3"/>
      <c r="AC13" s="3"/>
      <c r="AD13" s="3"/>
      <c r="AE13" s="3"/>
      <c r="AF13" s="3"/>
    </row>
    <row r="14" spans="1:32" x14ac:dyDescent="0.25">
      <c r="A14" s="2">
        <v>11</v>
      </c>
      <c r="B14" s="5"/>
      <c r="C14" s="20" t="str">
        <f t="shared" si="1"/>
        <v>D</v>
      </c>
      <c r="D14" s="20" t="str">
        <f t="shared" si="2"/>
        <v>D</v>
      </c>
      <c r="E14" s="20" t="str">
        <f t="shared" si="3"/>
        <v>D</v>
      </c>
      <c r="F14" s="20" t="str">
        <f t="shared" si="4"/>
        <v>D</v>
      </c>
      <c r="G14" s="20" t="str">
        <f t="shared" si="5"/>
        <v>D</v>
      </c>
      <c r="H14" s="20" t="str">
        <f t="shared" si="6"/>
        <v>D</v>
      </c>
      <c r="I14" s="20" t="str">
        <f t="shared" si="7"/>
        <v>D</v>
      </c>
      <c r="J14" s="20" t="str">
        <f t="shared" si="8"/>
        <v>D</v>
      </c>
      <c r="P14" s="23">
        <f>IFERROR(ROUND(('Lengua y Literatura'!Z14+Matemáticas!Z14+'1ª Lengua Extranjera'!Z14+'Geografía e Historia'!Z14+'Educación Física'!Z14+'Biología y Geología'!Z14+EPVA!Z14+Música!Z14+Religión!Z14+'Optativa 1'!Z14+'2ª Lengua Extranjera'!Z14+'Ciencias de la Computación'!Z14+'Optativa 2'!Z14+'Optativa 3'!Z14)/('Lengua y Literatura'!AA14+Matemáticas!AA14+'1ª Lengua Extranjera'!AA14+'Geografía e Historia'!AA14+'Educación Física'!AA14+'Biología y Geología'!AA14+EPVA!AA14+Música!AA14+Religión!AA14+'Optativa 1'!AA14+'2ª Lengua Extranjera'!AA14+'Ciencias de la Computación'!AA14+'Optativa 2'!AA14+'Optativa 3'!AA14),2),0)</f>
        <v>0</v>
      </c>
      <c r="Q14" s="23">
        <f>IFERROR(ROUND(('Lengua y Literatura'!AB14+Matemáticas!AB14+'1ª Lengua Extranjera'!AB14+'Geografía e Historia'!AB14+'Educación Física'!AB14+'Biología y Geología'!AB14+EPVA!AB14+Música!AB14+Religión!AB14+'Optativa 1'!AB14+'2ª Lengua Extranjera'!AB14+'Ciencias de la Computación'!AB14+'Optativa 2'!AB14+'Optativa 3'!AB14)/('Lengua y Literatura'!AC14+Matemáticas!AC14+'1ª Lengua Extranjera'!AC14+'Geografía e Historia'!AC14+'Educación Física'!AC14+'Biología y Geología'!AC14+EPVA!AC14+Música!AC14+Religión!AC14+'Optativa 1'!AC14+'2ª Lengua Extranjera'!AC14+'Ciencias de la Computación'!AC14+'Optativa 2'!AC14+'Optativa 3'!AC14),2),0)</f>
        <v>0</v>
      </c>
      <c r="R14" s="23">
        <f>IFERROR(ROUND(('Lengua y Literatura'!AD14+Matemáticas!AD14+'1ª Lengua Extranjera'!AD14+'Geografía e Historia'!AD14+'Educación Física'!AD14+'Biología y Geología'!AD14+EPVA!AD14+Música!AD14+Religión!AD14+'Optativa 1'!AD14+'2ª Lengua Extranjera'!AD14+'Ciencias de la Computación'!AD14+'Optativa 2'!AD14+'Optativa 3'!AD14)/('Lengua y Literatura'!AE14+Matemáticas!AE14+'1ª Lengua Extranjera'!AE14+'Geografía e Historia'!AE14+'Educación Física'!AE14+'Biología y Geología'!AE14+EPVA!AE14+Música!AE14+Religión!AE14+'Optativa 1'!AE14+'2ª Lengua Extranjera'!AE14+'Ciencias de la Computación'!AE14+'Optativa 2'!AE14+'Optativa 3'!AE14),2),0)</f>
        <v>0</v>
      </c>
      <c r="S14" s="23">
        <f>IFERROR(ROUND(('Lengua y Literatura'!AF14+Matemáticas!AF14+'1ª Lengua Extranjera'!AF14+'Geografía e Historia'!AF14+'Educación Física'!AF14+'Biología y Geología'!AF14+EPVA!AF14+Música!AF14+Religión!AF14+'Optativa 1'!AF14+'2ª Lengua Extranjera'!AF14+'Ciencias de la Computación'!AF14+'Optativa 2'!AF14+'Optativa 3'!AF14)/('Lengua y Literatura'!AG14+Matemáticas!AG14+'1ª Lengua Extranjera'!AG14+'Geografía e Historia'!AG14+'Educación Física'!AG14+'Biología y Geología'!AG14+EPVA!AG14+Música!AG14+Religión!AG14+'Optativa 1'!AG14+'2ª Lengua Extranjera'!AG14+'Ciencias de la Computación'!AG14+'Optativa 2'!AG14+'Optativa 3'!AG14),2),0)</f>
        <v>0</v>
      </c>
      <c r="T14" s="23">
        <f>IFERROR(ROUND(('Lengua y Literatura'!AH14+Matemáticas!AH14+'1ª Lengua Extranjera'!AH14+'Geografía e Historia'!AH14+'Educación Física'!AH14+'Biología y Geología'!AH14+EPVA!AH14+Música!AH14+Religión!AH14+'Optativa 1'!AH14+'2ª Lengua Extranjera'!AH14+'Ciencias de la Computación'!AH14+'Optativa 2'!AH14+'Optativa 3'!AH14)/('Lengua y Literatura'!AI14+Matemáticas!AI14+'1ª Lengua Extranjera'!AI14+'Geografía e Historia'!AI14+'Educación Física'!AI14+'Biología y Geología'!AI14+EPVA!AI14+Música!AI14+Religión!AI14+'Optativa 1'!AI14+'2ª Lengua Extranjera'!AI14+'Ciencias de la Computación'!AI14+'Optativa 2'!AI14+'Optativa 3'!AI14),2),0)</f>
        <v>0</v>
      </c>
      <c r="U14" s="23">
        <f>IFERROR(ROUND(('Lengua y Literatura'!AJ14+Matemáticas!AJ14+'1ª Lengua Extranjera'!AJ14+'Geografía e Historia'!AJ14+'Educación Física'!AJ14+'Biología y Geología'!AJ14+EPVA!AJ14+Música!AJ14+Religión!AJ14+'Optativa 1'!AJ14+'2ª Lengua Extranjera'!AJ14+'Ciencias de la Computación'!AJ14+'Optativa 2'!AJ14+'Optativa 3'!AJ14)/('Lengua y Literatura'!AK14+Matemáticas!AK14+'1ª Lengua Extranjera'!AK14+'Geografía e Historia'!AK14+'Educación Física'!AK14+'Biología y Geología'!AK14+EPVA!AK14+Música!AK14+Religión!AK14+'Optativa 1'!AK14+'2ª Lengua Extranjera'!AK14+'Ciencias de la Computación'!AK14+'Optativa 2'!AK14+'Optativa 3'!AK14),2),0)</f>
        <v>0</v>
      </c>
      <c r="V14" s="23">
        <f>IFERROR(ROUND(('Lengua y Literatura'!AL14+Matemáticas!AL14+'1ª Lengua Extranjera'!AL14+'Geografía e Historia'!AL14+'Educación Física'!AL14+'Biología y Geología'!AL14+EPVA!AL14+Música!AL14+Religión!AL14+'Optativa 1'!AL14+'2ª Lengua Extranjera'!AL14+'Ciencias de la Computación'!AL14+'Optativa 2'!AL14+'Optativa 3'!AL14)/('Lengua y Literatura'!AM14+Matemáticas!AM14+'1ª Lengua Extranjera'!AM14+'Geografía e Historia'!AM14+'Educación Física'!AM14+'Biología y Geología'!AM14+EPVA!AM14+Música!AM14+Religión!AM14+'Optativa 1'!AM14+'2ª Lengua Extranjera'!AM14+'Ciencias de la Computación'!AM14+'Optativa 2'!AM14+'Optativa 3'!AM14),2),0)</f>
        <v>0</v>
      </c>
      <c r="W14" s="23">
        <f>IFERROR(ROUND(('Lengua y Literatura'!AN14+Matemáticas!AN14+'1ª Lengua Extranjera'!AN14+'Geografía e Historia'!AN14+'Educación Física'!AN14+'Biología y Geología'!AN14+EPVA!AN14+Música!AN14+Religión!AN14+'Optativa 1'!AN14+'2ª Lengua Extranjera'!AN14+'Ciencias de la Computación'!AN14+'Optativa 2'!AN14+'Optativa 3'!AN14)/('Lengua y Literatura'!AO14+Matemáticas!AO14+'1ª Lengua Extranjera'!AO14+'Geografía e Historia'!AO14+'Educación Física'!AO14+'Biología y Geología'!AO14+EPVA!AO14+Música!AO14+Religión!AO14+'Optativa 1'!AO14+'2ª Lengua Extranjera'!AO14+'Ciencias de la Computación'!AO14+'Optativa 2'!AO14+'Optativa 3'!AO14),2),0)</f>
        <v>0</v>
      </c>
      <c r="Y14" s="3"/>
      <c r="Z14" s="3"/>
      <c r="AA14" s="3"/>
      <c r="AB14" s="3"/>
      <c r="AC14" s="3"/>
      <c r="AD14" s="3"/>
      <c r="AE14" s="3"/>
      <c r="AF14" s="3"/>
    </row>
    <row r="15" spans="1:32" x14ac:dyDescent="0.25">
      <c r="A15" s="2">
        <v>12</v>
      </c>
      <c r="B15" s="6"/>
      <c r="C15" s="3" t="str">
        <f t="shared" si="1"/>
        <v>D</v>
      </c>
      <c r="D15" s="3" t="str">
        <f t="shared" si="2"/>
        <v>D</v>
      </c>
      <c r="E15" s="3" t="str">
        <f t="shared" si="3"/>
        <v>D</v>
      </c>
      <c r="F15" s="3" t="str">
        <f t="shared" si="4"/>
        <v>D</v>
      </c>
      <c r="G15" s="3" t="str">
        <f t="shared" si="5"/>
        <v>D</v>
      </c>
      <c r="H15" s="3" t="str">
        <f t="shared" si="6"/>
        <v>D</v>
      </c>
      <c r="I15" s="3" t="str">
        <f t="shared" si="7"/>
        <v>D</v>
      </c>
      <c r="J15" s="3" t="str">
        <f t="shared" si="8"/>
        <v>D</v>
      </c>
      <c r="P15" s="24">
        <f>IFERROR(ROUND(('Lengua y Literatura'!Z15+Matemáticas!Z15+'1ª Lengua Extranjera'!Z15+'Geografía e Historia'!Z15+'Educación Física'!Z15+'Biología y Geología'!Z15+EPVA!Z15+Música!Z15+Religión!Z15+'Optativa 1'!Z15+'2ª Lengua Extranjera'!Z15+'Ciencias de la Computación'!Z15+'Optativa 2'!Z15+'Optativa 3'!Z15)/('Lengua y Literatura'!AA15+Matemáticas!AA15+'1ª Lengua Extranjera'!AA15+'Geografía e Historia'!AA15+'Educación Física'!AA15+'Biología y Geología'!AA15+EPVA!AA15+Música!AA15+Religión!AA15+'Optativa 1'!AA15+'2ª Lengua Extranjera'!AA15+'Ciencias de la Computación'!AA15+'Optativa 2'!AA15+'Optativa 3'!AA15),2),0)</f>
        <v>0</v>
      </c>
      <c r="Q15" s="24">
        <f>IFERROR(ROUND(('Lengua y Literatura'!AB15+Matemáticas!AB15+'1ª Lengua Extranjera'!AB15+'Geografía e Historia'!AB15+'Educación Física'!AB15+'Biología y Geología'!AB15+EPVA!AB15+Música!AB15+Religión!AB15+'Optativa 1'!AB15+'2ª Lengua Extranjera'!AB15+'Ciencias de la Computación'!AB15+'Optativa 2'!AB15+'Optativa 3'!AB15)/('Lengua y Literatura'!AC15+Matemáticas!AC15+'1ª Lengua Extranjera'!AC15+'Geografía e Historia'!AC15+'Educación Física'!AC15+'Biología y Geología'!AC15+EPVA!AC15+Música!AC15+Religión!AC15+'Optativa 1'!AC15+'2ª Lengua Extranjera'!AC15+'Ciencias de la Computación'!AC15+'Optativa 2'!AC15+'Optativa 3'!AC15),2),0)</f>
        <v>0</v>
      </c>
      <c r="R15" s="24">
        <f>IFERROR(ROUND(('Lengua y Literatura'!AD15+Matemáticas!AD15+'1ª Lengua Extranjera'!AD15+'Geografía e Historia'!AD15+'Educación Física'!AD15+'Biología y Geología'!AD15+EPVA!AD15+Música!AD15+Religión!AD15+'Optativa 1'!AD15+'2ª Lengua Extranjera'!AD15+'Ciencias de la Computación'!AD15+'Optativa 2'!AD15+'Optativa 3'!AD15)/('Lengua y Literatura'!AE15+Matemáticas!AE15+'1ª Lengua Extranjera'!AE15+'Geografía e Historia'!AE15+'Educación Física'!AE15+'Biología y Geología'!AE15+EPVA!AE15+Música!AE15+Religión!AE15+'Optativa 1'!AE15+'2ª Lengua Extranjera'!AE15+'Ciencias de la Computación'!AE15+'Optativa 2'!AE15+'Optativa 3'!AE15),2),0)</f>
        <v>0</v>
      </c>
      <c r="S15" s="24">
        <f>IFERROR(ROUND(('Lengua y Literatura'!AF15+Matemáticas!AF15+'1ª Lengua Extranjera'!AF15+'Geografía e Historia'!AF15+'Educación Física'!AF15+'Biología y Geología'!AF15+EPVA!AF15+Música!AF15+Religión!AF15+'Optativa 1'!AF15+'2ª Lengua Extranjera'!AF15+'Ciencias de la Computación'!AF15+'Optativa 2'!AF15+'Optativa 3'!AF15)/('Lengua y Literatura'!AG15+Matemáticas!AG15+'1ª Lengua Extranjera'!AG15+'Geografía e Historia'!AG15+'Educación Física'!AG15+'Biología y Geología'!AG15+EPVA!AG15+Música!AG15+Religión!AG15+'Optativa 1'!AG15+'2ª Lengua Extranjera'!AG15+'Ciencias de la Computación'!AG15+'Optativa 2'!AG15+'Optativa 3'!AG15),2),0)</f>
        <v>0</v>
      </c>
      <c r="T15" s="24">
        <f>IFERROR(ROUND(('Lengua y Literatura'!AH15+Matemáticas!AH15+'1ª Lengua Extranjera'!AH15+'Geografía e Historia'!AH15+'Educación Física'!AH15+'Biología y Geología'!AH15+EPVA!AH15+Música!AH15+Religión!AH15+'Optativa 1'!AH15+'2ª Lengua Extranjera'!AH15+'Ciencias de la Computación'!AH15+'Optativa 2'!AH15+'Optativa 3'!AH15)/('Lengua y Literatura'!AI15+Matemáticas!AI15+'1ª Lengua Extranjera'!AI15+'Geografía e Historia'!AI15+'Educación Física'!AI15+'Biología y Geología'!AI15+EPVA!AI15+Música!AI15+Religión!AI15+'Optativa 1'!AI15+'2ª Lengua Extranjera'!AI15+'Ciencias de la Computación'!AI15+'Optativa 2'!AI15+'Optativa 3'!AI15),2),0)</f>
        <v>0</v>
      </c>
      <c r="U15" s="24">
        <f>IFERROR(ROUND(('Lengua y Literatura'!AJ15+Matemáticas!AJ15+'1ª Lengua Extranjera'!AJ15+'Geografía e Historia'!AJ15+'Educación Física'!AJ15+'Biología y Geología'!AJ15+EPVA!AJ15+Música!AJ15+Religión!AJ15+'Optativa 1'!AJ15+'2ª Lengua Extranjera'!AJ15+'Ciencias de la Computación'!AJ15+'Optativa 2'!AJ15+'Optativa 3'!AJ15)/('Lengua y Literatura'!AK15+Matemáticas!AK15+'1ª Lengua Extranjera'!AK15+'Geografía e Historia'!AK15+'Educación Física'!AK15+'Biología y Geología'!AK15+EPVA!AK15+Música!AK15+Religión!AK15+'Optativa 1'!AK15+'2ª Lengua Extranjera'!AK15+'Ciencias de la Computación'!AK15+'Optativa 2'!AK15+'Optativa 3'!AK15),2),0)</f>
        <v>0</v>
      </c>
      <c r="V15" s="24">
        <f>IFERROR(ROUND(('Lengua y Literatura'!AL15+Matemáticas!AL15+'1ª Lengua Extranjera'!AL15+'Geografía e Historia'!AL15+'Educación Física'!AL15+'Biología y Geología'!AL15+EPVA!AL15+Música!AL15+Religión!AL15+'Optativa 1'!AL15+'2ª Lengua Extranjera'!AL15+'Ciencias de la Computación'!AL15+'Optativa 2'!AL15+'Optativa 3'!AL15)/('Lengua y Literatura'!AM15+Matemáticas!AM15+'1ª Lengua Extranjera'!AM15+'Geografía e Historia'!AM15+'Educación Física'!AM15+'Biología y Geología'!AM15+EPVA!AM15+Música!AM15+Religión!AM15+'Optativa 1'!AM15+'2ª Lengua Extranjera'!AM15+'Ciencias de la Computación'!AM15+'Optativa 2'!AM15+'Optativa 3'!AM15),2),0)</f>
        <v>0</v>
      </c>
      <c r="W15" s="24">
        <f>IFERROR(ROUND(('Lengua y Literatura'!AN15+Matemáticas!AN15+'1ª Lengua Extranjera'!AN15+'Geografía e Historia'!AN15+'Educación Física'!AN15+'Biología y Geología'!AN15+EPVA!AN15+Música!AN15+Religión!AN15+'Optativa 1'!AN15+'2ª Lengua Extranjera'!AN15+'Ciencias de la Computación'!AN15+'Optativa 2'!AN15+'Optativa 3'!AN15)/('Lengua y Literatura'!AO15+Matemáticas!AO15+'1ª Lengua Extranjera'!AO15+'Geografía e Historia'!AO15+'Educación Física'!AO15+'Biología y Geología'!AO15+EPVA!AO15+Música!AO15+Religión!AO15+'Optativa 1'!AO15+'2ª Lengua Extranjera'!AO15+'Ciencias de la Computación'!AO15+'Optativa 2'!AO15+'Optativa 3'!AO15),2),0)</f>
        <v>0</v>
      </c>
      <c r="Y15" s="3"/>
      <c r="Z15" s="3"/>
      <c r="AA15" s="3"/>
      <c r="AB15" s="3"/>
      <c r="AC15" s="3"/>
      <c r="AD15" s="3"/>
      <c r="AE15" s="3"/>
      <c r="AF15" s="3"/>
    </row>
    <row r="16" spans="1:32" x14ac:dyDescent="0.25">
      <c r="A16" s="2">
        <v>13</v>
      </c>
      <c r="B16" s="5"/>
      <c r="C16" s="20" t="str">
        <f t="shared" si="1"/>
        <v>D</v>
      </c>
      <c r="D16" s="20" t="str">
        <f t="shared" si="2"/>
        <v>D</v>
      </c>
      <c r="E16" s="20" t="str">
        <f t="shared" si="3"/>
        <v>D</v>
      </c>
      <c r="F16" s="20" t="str">
        <f t="shared" si="4"/>
        <v>D</v>
      </c>
      <c r="G16" s="20" t="str">
        <f t="shared" si="5"/>
        <v>D</v>
      </c>
      <c r="H16" s="20" t="str">
        <f t="shared" si="6"/>
        <v>D</v>
      </c>
      <c r="I16" s="20" t="str">
        <f t="shared" si="7"/>
        <v>D</v>
      </c>
      <c r="J16" s="20" t="str">
        <f t="shared" si="8"/>
        <v>D</v>
      </c>
      <c r="P16" s="23">
        <f>IFERROR(ROUND(('Lengua y Literatura'!Z16+Matemáticas!Z16+'1ª Lengua Extranjera'!Z16+'Geografía e Historia'!Z16+'Educación Física'!Z16+'Biología y Geología'!Z16+EPVA!Z16+Música!Z16+Religión!Z16+'Optativa 1'!Z16+'2ª Lengua Extranjera'!Z16+'Ciencias de la Computación'!Z16+'Optativa 2'!Z16+'Optativa 3'!Z16)/('Lengua y Literatura'!AA16+Matemáticas!AA16+'1ª Lengua Extranjera'!AA16+'Geografía e Historia'!AA16+'Educación Física'!AA16+'Biología y Geología'!AA16+EPVA!AA16+Música!AA16+Religión!AA16+'Optativa 1'!AA16+'2ª Lengua Extranjera'!AA16+'Ciencias de la Computación'!AA16+'Optativa 2'!AA16+'Optativa 3'!AA16),2),0)</f>
        <v>0</v>
      </c>
      <c r="Q16" s="23">
        <f>IFERROR(ROUND(('Lengua y Literatura'!AB16+Matemáticas!AB16+'1ª Lengua Extranjera'!AB16+'Geografía e Historia'!AB16+'Educación Física'!AB16+'Biología y Geología'!AB16+EPVA!AB16+Música!AB16+Religión!AB16+'Optativa 1'!AB16+'2ª Lengua Extranjera'!AB16+'Ciencias de la Computación'!AB16+'Optativa 2'!AB16+'Optativa 3'!AB16)/('Lengua y Literatura'!AC16+Matemáticas!AC16+'1ª Lengua Extranjera'!AC16+'Geografía e Historia'!AC16+'Educación Física'!AC16+'Biología y Geología'!AC16+EPVA!AC16+Música!AC16+Religión!AC16+'Optativa 1'!AC16+'2ª Lengua Extranjera'!AC16+'Ciencias de la Computación'!AC16+'Optativa 2'!AC16+'Optativa 3'!AC16),2),0)</f>
        <v>0</v>
      </c>
      <c r="R16" s="23">
        <f>IFERROR(ROUND(('Lengua y Literatura'!AD16+Matemáticas!AD16+'1ª Lengua Extranjera'!AD16+'Geografía e Historia'!AD16+'Educación Física'!AD16+'Biología y Geología'!AD16+EPVA!AD16+Música!AD16+Religión!AD16+'Optativa 1'!AD16+'2ª Lengua Extranjera'!AD16+'Ciencias de la Computación'!AD16+'Optativa 2'!AD16+'Optativa 3'!AD16)/('Lengua y Literatura'!AE16+Matemáticas!AE16+'1ª Lengua Extranjera'!AE16+'Geografía e Historia'!AE16+'Educación Física'!AE16+'Biología y Geología'!AE16+EPVA!AE16+Música!AE16+Religión!AE16+'Optativa 1'!AE16+'2ª Lengua Extranjera'!AE16+'Ciencias de la Computación'!AE16+'Optativa 2'!AE16+'Optativa 3'!AE16),2),0)</f>
        <v>0</v>
      </c>
      <c r="S16" s="23">
        <f>IFERROR(ROUND(('Lengua y Literatura'!AF16+Matemáticas!AF16+'1ª Lengua Extranjera'!AF16+'Geografía e Historia'!AF16+'Educación Física'!AF16+'Biología y Geología'!AF16+EPVA!AF16+Música!AF16+Religión!AF16+'Optativa 1'!AF16+'2ª Lengua Extranjera'!AF16+'Ciencias de la Computación'!AF16+'Optativa 2'!AF16+'Optativa 3'!AF16)/('Lengua y Literatura'!AG16+Matemáticas!AG16+'1ª Lengua Extranjera'!AG16+'Geografía e Historia'!AG16+'Educación Física'!AG16+'Biología y Geología'!AG16+EPVA!AG16+Música!AG16+Religión!AG16+'Optativa 1'!AG16+'2ª Lengua Extranjera'!AG16+'Ciencias de la Computación'!AG16+'Optativa 2'!AG16+'Optativa 3'!AG16),2),0)</f>
        <v>0</v>
      </c>
      <c r="T16" s="23">
        <f>IFERROR(ROUND(('Lengua y Literatura'!AH16+Matemáticas!AH16+'1ª Lengua Extranjera'!AH16+'Geografía e Historia'!AH16+'Educación Física'!AH16+'Biología y Geología'!AH16+EPVA!AH16+Música!AH16+Religión!AH16+'Optativa 1'!AH16+'2ª Lengua Extranjera'!AH16+'Ciencias de la Computación'!AH16+'Optativa 2'!AH16+'Optativa 3'!AH16)/('Lengua y Literatura'!AI16+Matemáticas!AI16+'1ª Lengua Extranjera'!AI16+'Geografía e Historia'!AI16+'Educación Física'!AI16+'Biología y Geología'!AI16+EPVA!AI16+Música!AI16+Religión!AI16+'Optativa 1'!AI16+'2ª Lengua Extranjera'!AI16+'Ciencias de la Computación'!AI16+'Optativa 2'!AI16+'Optativa 3'!AI16),2),0)</f>
        <v>0</v>
      </c>
      <c r="U16" s="23">
        <f>IFERROR(ROUND(('Lengua y Literatura'!AJ16+Matemáticas!AJ16+'1ª Lengua Extranjera'!AJ16+'Geografía e Historia'!AJ16+'Educación Física'!AJ16+'Biología y Geología'!AJ16+EPVA!AJ16+Música!AJ16+Religión!AJ16+'Optativa 1'!AJ16+'2ª Lengua Extranjera'!AJ16+'Ciencias de la Computación'!AJ16+'Optativa 2'!AJ16+'Optativa 3'!AJ16)/('Lengua y Literatura'!AK16+Matemáticas!AK16+'1ª Lengua Extranjera'!AK16+'Geografía e Historia'!AK16+'Educación Física'!AK16+'Biología y Geología'!AK16+EPVA!AK16+Música!AK16+Religión!AK16+'Optativa 1'!AK16+'2ª Lengua Extranjera'!AK16+'Ciencias de la Computación'!AK16+'Optativa 2'!AK16+'Optativa 3'!AK16),2),0)</f>
        <v>0</v>
      </c>
      <c r="V16" s="23">
        <f>IFERROR(ROUND(('Lengua y Literatura'!AL16+Matemáticas!AL16+'1ª Lengua Extranjera'!AL16+'Geografía e Historia'!AL16+'Educación Física'!AL16+'Biología y Geología'!AL16+EPVA!AL16+Música!AL16+Religión!AL16+'Optativa 1'!AL16+'2ª Lengua Extranjera'!AL16+'Ciencias de la Computación'!AL16+'Optativa 2'!AL16+'Optativa 3'!AL16)/('Lengua y Literatura'!AM16+Matemáticas!AM16+'1ª Lengua Extranjera'!AM16+'Geografía e Historia'!AM16+'Educación Física'!AM16+'Biología y Geología'!AM16+EPVA!AM16+Música!AM16+Religión!AM16+'Optativa 1'!AM16+'2ª Lengua Extranjera'!AM16+'Ciencias de la Computación'!AM16+'Optativa 2'!AM16+'Optativa 3'!AM16),2),0)</f>
        <v>0</v>
      </c>
      <c r="W16" s="23">
        <f>IFERROR(ROUND(('Lengua y Literatura'!AN16+Matemáticas!AN16+'1ª Lengua Extranjera'!AN16+'Geografía e Historia'!AN16+'Educación Física'!AN16+'Biología y Geología'!AN16+EPVA!AN16+Música!AN16+Religión!AN16+'Optativa 1'!AN16+'2ª Lengua Extranjera'!AN16+'Ciencias de la Computación'!AN16+'Optativa 2'!AN16+'Optativa 3'!AN16)/('Lengua y Literatura'!AO16+Matemáticas!AO16+'1ª Lengua Extranjera'!AO16+'Geografía e Historia'!AO16+'Educación Física'!AO16+'Biología y Geología'!AO16+EPVA!AO16+Música!AO16+Religión!AO16+'Optativa 1'!AO16+'2ª Lengua Extranjera'!AO16+'Ciencias de la Computación'!AO16+'Optativa 2'!AO16+'Optativa 3'!AO16),2),0)</f>
        <v>0</v>
      </c>
      <c r="Y16" s="3"/>
      <c r="Z16" s="3"/>
      <c r="AA16" s="3"/>
      <c r="AB16" s="3"/>
      <c r="AC16" s="3"/>
      <c r="AD16" s="3"/>
      <c r="AE16" s="3"/>
      <c r="AF16" s="3"/>
    </row>
    <row r="17" spans="1:32" x14ac:dyDescent="0.25">
      <c r="A17" s="2">
        <v>14</v>
      </c>
      <c r="B17" s="6"/>
      <c r="C17" s="3" t="str">
        <f t="shared" si="1"/>
        <v>D</v>
      </c>
      <c r="D17" s="3" t="str">
        <f t="shared" si="2"/>
        <v>D</v>
      </c>
      <c r="E17" s="3" t="str">
        <f t="shared" si="3"/>
        <v>D</v>
      </c>
      <c r="F17" s="3" t="str">
        <f t="shared" si="4"/>
        <v>D</v>
      </c>
      <c r="G17" s="3" t="str">
        <f t="shared" si="5"/>
        <v>D</v>
      </c>
      <c r="H17" s="3" t="str">
        <f t="shared" si="6"/>
        <v>D</v>
      </c>
      <c r="I17" s="3" t="str">
        <f t="shared" si="7"/>
        <v>D</v>
      </c>
      <c r="J17" s="3" t="str">
        <f t="shared" si="8"/>
        <v>D</v>
      </c>
      <c r="P17" s="24">
        <f>IFERROR(ROUND(('Lengua y Literatura'!Z17+Matemáticas!Z17+'1ª Lengua Extranjera'!Z17+'Geografía e Historia'!Z17+'Educación Física'!Z17+'Biología y Geología'!Z17+EPVA!Z17+Música!Z17+Religión!Z17+'Optativa 1'!Z17+'2ª Lengua Extranjera'!Z17+'Ciencias de la Computación'!Z17+'Optativa 2'!Z17+'Optativa 3'!Z17)/('Lengua y Literatura'!AA17+Matemáticas!AA17+'1ª Lengua Extranjera'!AA17+'Geografía e Historia'!AA17+'Educación Física'!AA17+'Biología y Geología'!AA17+EPVA!AA17+Música!AA17+Religión!AA17+'Optativa 1'!AA17+'2ª Lengua Extranjera'!AA17+'Ciencias de la Computación'!AA17+'Optativa 2'!AA17+'Optativa 3'!AA17),2),0)</f>
        <v>0</v>
      </c>
      <c r="Q17" s="24">
        <f>IFERROR(ROUND(('Lengua y Literatura'!AB17+Matemáticas!AB17+'1ª Lengua Extranjera'!AB17+'Geografía e Historia'!AB17+'Educación Física'!AB17+'Biología y Geología'!AB17+EPVA!AB17+Música!AB17+Religión!AB17+'Optativa 1'!AB17+'2ª Lengua Extranjera'!AB17+'Ciencias de la Computación'!AB17+'Optativa 2'!AB17+'Optativa 3'!AB17)/('Lengua y Literatura'!AC17+Matemáticas!AC17+'1ª Lengua Extranjera'!AC17+'Geografía e Historia'!AC17+'Educación Física'!AC17+'Biología y Geología'!AC17+EPVA!AC17+Música!AC17+Religión!AC17+'Optativa 1'!AC17+'2ª Lengua Extranjera'!AC17+'Ciencias de la Computación'!AC17+'Optativa 2'!AC17+'Optativa 3'!AC17),2),0)</f>
        <v>0</v>
      </c>
      <c r="R17" s="24">
        <f>IFERROR(ROUND(('Lengua y Literatura'!AD17+Matemáticas!AD17+'1ª Lengua Extranjera'!AD17+'Geografía e Historia'!AD17+'Educación Física'!AD17+'Biología y Geología'!AD17+EPVA!AD17+Música!AD17+Religión!AD17+'Optativa 1'!AD17+'2ª Lengua Extranjera'!AD17+'Ciencias de la Computación'!AD17+'Optativa 2'!AD17+'Optativa 3'!AD17)/('Lengua y Literatura'!AE17+Matemáticas!AE17+'1ª Lengua Extranjera'!AE17+'Geografía e Historia'!AE17+'Educación Física'!AE17+'Biología y Geología'!AE17+EPVA!AE17+Música!AE17+Religión!AE17+'Optativa 1'!AE17+'2ª Lengua Extranjera'!AE17+'Ciencias de la Computación'!AE17+'Optativa 2'!AE17+'Optativa 3'!AE17),2),0)</f>
        <v>0</v>
      </c>
      <c r="S17" s="24">
        <f>IFERROR(ROUND(('Lengua y Literatura'!AF17+Matemáticas!AF17+'1ª Lengua Extranjera'!AF17+'Geografía e Historia'!AF17+'Educación Física'!AF17+'Biología y Geología'!AF17+EPVA!AF17+Música!AF17+Religión!AF17+'Optativa 1'!AF17+'2ª Lengua Extranjera'!AF17+'Ciencias de la Computación'!AF17+'Optativa 2'!AF17+'Optativa 3'!AF17)/('Lengua y Literatura'!AG17+Matemáticas!AG17+'1ª Lengua Extranjera'!AG17+'Geografía e Historia'!AG17+'Educación Física'!AG17+'Biología y Geología'!AG17+EPVA!AG17+Música!AG17+Religión!AG17+'Optativa 1'!AG17+'2ª Lengua Extranjera'!AG17+'Ciencias de la Computación'!AG17+'Optativa 2'!AG17+'Optativa 3'!AG17),2),0)</f>
        <v>0</v>
      </c>
      <c r="T17" s="24">
        <f>IFERROR(ROUND(('Lengua y Literatura'!AH17+Matemáticas!AH17+'1ª Lengua Extranjera'!AH17+'Geografía e Historia'!AH17+'Educación Física'!AH17+'Biología y Geología'!AH17+EPVA!AH17+Música!AH17+Religión!AH17+'Optativa 1'!AH17+'2ª Lengua Extranjera'!AH17+'Ciencias de la Computación'!AH17+'Optativa 2'!AH17+'Optativa 3'!AH17)/('Lengua y Literatura'!AI17+Matemáticas!AI17+'1ª Lengua Extranjera'!AI17+'Geografía e Historia'!AI17+'Educación Física'!AI17+'Biología y Geología'!AI17+EPVA!AI17+Música!AI17+Religión!AI17+'Optativa 1'!AI17+'2ª Lengua Extranjera'!AI17+'Ciencias de la Computación'!AI17+'Optativa 2'!AI17+'Optativa 3'!AI17),2),0)</f>
        <v>0</v>
      </c>
      <c r="U17" s="24">
        <f>IFERROR(ROUND(('Lengua y Literatura'!AJ17+Matemáticas!AJ17+'1ª Lengua Extranjera'!AJ17+'Geografía e Historia'!AJ17+'Educación Física'!AJ17+'Biología y Geología'!AJ17+EPVA!AJ17+Música!AJ17+Religión!AJ17+'Optativa 1'!AJ17+'2ª Lengua Extranjera'!AJ17+'Ciencias de la Computación'!AJ17+'Optativa 2'!AJ17+'Optativa 3'!AJ17)/('Lengua y Literatura'!AK17+Matemáticas!AK17+'1ª Lengua Extranjera'!AK17+'Geografía e Historia'!AK17+'Educación Física'!AK17+'Biología y Geología'!AK17+EPVA!AK17+Música!AK17+Religión!AK17+'Optativa 1'!AK17+'2ª Lengua Extranjera'!AK17+'Ciencias de la Computación'!AK17+'Optativa 2'!AK17+'Optativa 3'!AK17),2),0)</f>
        <v>0</v>
      </c>
      <c r="V17" s="24">
        <f>IFERROR(ROUND(('Lengua y Literatura'!AL17+Matemáticas!AL17+'1ª Lengua Extranjera'!AL17+'Geografía e Historia'!AL17+'Educación Física'!AL17+'Biología y Geología'!AL17+EPVA!AL17+Música!AL17+Religión!AL17+'Optativa 1'!AL17+'2ª Lengua Extranjera'!AL17+'Ciencias de la Computación'!AL17+'Optativa 2'!AL17+'Optativa 3'!AL17)/('Lengua y Literatura'!AM17+Matemáticas!AM17+'1ª Lengua Extranjera'!AM17+'Geografía e Historia'!AM17+'Educación Física'!AM17+'Biología y Geología'!AM17+EPVA!AM17+Música!AM17+Religión!AM17+'Optativa 1'!AM17+'2ª Lengua Extranjera'!AM17+'Ciencias de la Computación'!AM17+'Optativa 2'!AM17+'Optativa 3'!AM17),2),0)</f>
        <v>0</v>
      </c>
      <c r="W17" s="24">
        <f>IFERROR(ROUND(('Lengua y Literatura'!AN17+Matemáticas!AN17+'1ª Lengua Extranjera'!AN17+'Geografía e Historia'!AN17+'Educación Física'!AN17+'Biología y Geología'!AN17+EPVA!AN17+Música!AN17+Religión!AN17+'Optativa 1'!AN17+'2ª Lengua Extranjera'!AN17+'Ciencias de la Computación'!AN17+'Optativa 2'!AN17+'Optativa 3'!AN17)/('Lengua y Literatura'!AO17+Matemáticas!AO17+'1ª Lengua Extranjera'!AO17+'Geografía e Historia'!AO17+'Educación Física'!AO17+'Biología y Geología'!AO17+EPVA!AO17+Música!AO17+Religión!AO17+'Optativa 1'!AO17+'2ª Lengua Extranjera'!AO17+'Ciencias de la Computación'!AO17+'Optativa 2'!AO17+'Optativa 3'!AO17),2),0)</f>
        <v>0</v>
      </c>
      <c r="Y17" s="3"/>
      <c r="Z17" s="3"/>
      <c r="AA17" s="3"/>
      <c r="AB17" s="3"/>
      <c r="AC17" s="3"/>
      <c r="AD17" s="3"/>
      <c r="AE17" s="3"/>
      <c r="AF17" s="3"/>
    </row>
    <row r="18" spans="1:32" x14ac:dyDescent="0.25">
      <c r="A18" s="2">
        <v>15</v>
      </c>
      <c r="B18" s="5"/>
      <c r="C18" s="20" t="str">
        <f t="shared" si="1"/>
        <v>D</v>
      </c>
      <c r="D18" s="20" t="str">
        <f t="shared" si="2"/>
        <v>D</v>
      </c>
      <c r="E18" s="20" t="str">
        <f t="shared" si="3"/>
        <v>D</v>
      </c>
      <c r="F18" s="20" t="str">
        <f t="shared" si="4"/>
        <v>D</v>
      </c>
      <c r="G18" s="20" t="str">
        <f t="shared" si="5"/>
        <v>D</v>
      </c>
      <c r="H18" s="20" t="str">
        <f t="shared" si="6"/>
        <v>D</v>
      </c>
      <c r="I18" s="20" t="str">
        <f t="shared" si="7"/>
        <v>D</v>
      </c>
      <c r="J18" s="20" t="str">
        <f t="shared" si="8"/>
        <v>D</v>
      </c>
      <c r="P18" s="23">
        <f>IFERROR(ROUND(('Lengua y Literatura'!Z18+Matemáticas!Z18+'1ª Lengua Extranjera'!Z18+'Geografía e Historia'!Z18+'Educación Física'!Z18+'Biología y Geología'!Z18+EPVA!Z18+Música!Z18+Religión!Z18+'Optativa 1'!Z18+'2ª Lengua Extranjera'!Z18+'Ciencias de la Computación'!Z18+'Optativa 2'!Z18+'Optativa 3'!Z18)/('Lengua y Literatura'!AA18+Matemáticas!AA18+'1ª Lengua Extranjera'!AA18+'Geografía e Historia'!AA18+'Educación Física'!AA18+'Biología y Geología'!AA18+EPVA!AA18+Música!AA18+Religión!AA18+'Optativa 1'!AA18+'2ª Lengua Extranjera'!AA18+'Ciencias de la Computación'!AA18+'Optativa 2'!AA18+'Optativa 3'!AA18),2),0)</f>
        <v>0</v>
      </c>
      <c r="Q18" s="23">
        <f>IFERROR(ROUND(('Lengua y Literatura'!AB18+Matemáticas!AB18+'1ª Lengua Extranjera'!AB18+'Geografía e Historia'!AB18+'Educación Física'!AB18+'Biología y Geología'!AB18+EPVA!AB18+Música!AB18+Religión!AB18+'Optativa 1'!AB18+'2ª Lengua Extranjera'!AB18+'Ciencias de la Computación'!AB18+'Optativa 2'!AB18+'Optativa 3'!AB18)/('Lengua y Literatura'!AC18+Matemáticas!AC18+'1ª Lengua Extranjera'!AC18+'Geografía e Historia'!AC18+'Educación Física'!AC18+'Biología y Geología'!AC18+EPVA!AC18+Música!AC18+Religión!AC18+'Optativa 1'!AC18+'2ª Lengua Extranjera'!AC18+'Ciencias de la Computación'!AC18+'Optativa 2'!AC18+'Optativa 3'!AC18),2),0)</f>
        <v>0</v>
      </c>
      <c r="R18" s="23">
        <f>IFERROR(ROUND(('Lengua y Literatura'!AD18+Matemáticas!AD18+'1ª Lengua Extranjera'!AD18+'Geografía e Historia'!AD18+'Educación Física'!AD18+'Biología y Geología'!AD18+EPVA!AD18+Música!AD18+Religión!AD18+'Optativa 1'!AD18+'2ª Lengua Extranjera'!AD18+'Ciencias de la Computación'!AD18+'Optativa 2'!AD18+'Optativa 3'!AD18)/('Lengua y Literatura'!AE18+Matemáticas!AE18+'1ª Lengua Extranjera'!AE18+'Geografía e Historia'!AE18+'Educación Física'!AE18+'Biología y Geología'!AE18+EPVA!AE18+Música!AE18+Religión!AE18+'Optativa 1'!AE18+'2ª Lengua Extranjera'!AE18+'Ciencias de la Computación'!AE18+'Optativa 2'!AE18+'Optativa 3'!AE18),2),0)</f>
        <v>0</v>
      </c>
      <c r="S18" s="23">
        <f>IFERROR(ROUND(('Lengua y Literatura'!AF18+Matemáticas!AF18+'1ª Lengua Extranjera'!AF18+'Geografía e Historia'!AF18+'Educación Física'!AF18+'Biología y Geología'!AF18+EPVA!AF18+Música!AF18+Religión!AF18+'Optativa 1'!AF18+'2ª Lengua Extranjera'!AF18+'Ciencias de la Computación'!AF18+'Optativa 2'!AF18+'Optativa 3'!AF18)/('Lengua y Literatura'!AG18+Matemáticas!AG18+'1ª Lengua Extranjera'!AG18+'Geografía e Historia'!AG18+'Educación Física'!AG18+'Biología y Geología'!AG18+EPVA!AG18+Música!AG18+Religión!AG18+'Optativa 1'!AG18+'2ª Lengua Extranjera'!AG18+'Ciencias de la Computación'!AG18+'Optativa 2'!AG18+'Optativa 3'!AG18),2),0)</f>
        <v>0</v>
      </c>
      <c r="T18" s="23">
        <f>IFERROR(ROUND(('Lengua y Literatura'!AH18+Matemáticas!AH18+'1ª Lengua Extranjera'!AH18+'Geografía e Historia'!AH18+'Educación Física'!AH18+'Biología y Geología'!AH18+EPVA!AH18+Música!AH18+Religión!AH18+'Optativa 1'!AH18+'2ª Lengua Extranjera'!AH18+'Ciencias de la Computación'!AH18+'Optativa 2'!AH18+'Optativa 3'!AH18)/('Lengua y Literatura'!AI18+Matemáticas!AI18+'1ª Lengua Extranjera'!AI18+'Geografía e Historia'!AI18+'Educación Física'!AI18+'Biología y Geología'!AI18+EPVA!AI18+Música!AI18+Religión!AI18+'Optativa 1'!AI18+'2ª Lengua Extranjera'!AI18+'Ciencias de la Computación'!AI18+'Optativa 2'!AI18+'Optativa 3'!AI18),2),0)</f>
        <v>0</v>
      </c>
      <c r="U18" s="23">
        <f>IFERROR(ROUND(('Lengua y Literatura'!AJ18+Matemáticas!AJ18+'1ª Lengua Extranjera'!AJ18+'Geografía e Historia'!AJ18+'Educación Física'!AJ18+'Biología y Geología'!AJ18+EPVA!AJ18+Música!AJ18+Religión!AJ18+'Optativa 1'!AJ18+'2ª Lengua Extranjera'!AJ18+'Ciencias de la Computación'!AJ18+'Optativa 2'!AJ18+'Optativa 3'!AJ18)/('Lengua y Literatura'!AK18+Matemáticas!AK18+'1ª Lengua Extranjera'!AK18+'Geografía e Historia'!AK18+'Educación Física'!AK18+'Biología y Geología'!AK18+EPVA!AK18+Música!AK18+Religión!AK18+'Optativa 1'!AK18+'2ª Lengua Extranjera'!AK18+'Ciencias de la Computación'!AK18+'Optativa 2'!AK18+'Optativa 3'!AK18),2),0)</f>
        <v>0</v>
      </c>
      <c r="V18" s="23">
        <f>IFERROR(ROUND(('Lengua y Literatura'!AL18+Matemáticas!AL18+'1ª Lengua Extranjera'!AL18+'Geografía e Historia'!AL18+'Educación Física'!AL18+'Biología y Geología'!AL18+EPVA!AL18+Música!AL18+Religión!AL18+'Optativa 1'!AL18+'2ª Lengua Extranjera'!AL18+'Ciencias de la Computación'!AL18+'Optativa 2'!AL18+'Optativa 3'!AL18)/('Lengua y Literatura'!AM18+Matemáticas!AM18+'1ª Lengua Extranjera'!AM18+'Geografía e Historia'!AM18+'Educación Física'!AM18+'Biología y Geología'!AM18+EPVA!AM18+Música!AM18+Religión!AM18+'Optativa 1'!AM18+'2ª Lengua Extranjera'!AM18+'Ciencias de la Computación'!AM18+'Optativa 2'!AM18+'Optativa 3'!AM18),2),0)</f>
        <v>0</v>
      </c>
      <c r="W18" s="23">
        <f>IFERROR(ROUND(('Lengua y Literatura'!AN18+Matemáticas!AN18+'1ª Lengua Extranjera'!AN18+'Geografía e Historia'!AN18+'Educación Física'!AN18+'Biología y Geología'!AN18+EPVA!AN18+Música!AN18+Religión!AN18+'Optativa 1'!AN18+'2ª Lengua Extranjera'!AN18+'Ciencias de la Computación'!AN18+'Optativa 2'!AN18+'Optativa 3'!AN18)/('Lengua y Literatura'!AO18+Matemáticas!AO18+'1ª Lengua Extranjera'!AO18+'Geografía e Historia'!AO18+'Educación Física'!AO18+'Biología y Geología'!AO18+EPVA!AO18+Música!AO18+Religión!AO18+'Optativa 1'!AO18+'2ª Lengua Extranjera'!AO18+'Ciencias de la Computación'!AO18+'Optativa 2'!AO18+'Optativa 3'!AO18),2),0)</f>
        <v>0</v>
      </c>
      <c r="Y18" s="3"/>
      <c r="Z18" s="3"/>
      <c r="AA18" s="3"/>
      <c r="AB18" s="3"/>
      <c r="AC18" s="3"/>
      <c r="AD18" s="3"/>
      <c r="AE18" s="3"/>
      <c r="AF18" s="3"/>
    </row>
    <row r="19" spans="1:32" x14ac:dyDescent="0.25">
      <c r="A19" s="2">
        <v>16</v>
      </c>
      <c r="B19" s="6"/>
      <c r="C19" s="3" t="str">
        <f t="shared" si="1"/>
        <v>D</v>
      </c>
      <c r="D19" s="3" t="str">
        <f t="shared" si="2"/>
        <v>D</v>
      </c>
      <c r="E19" s="3" t="str">
        <f t="shared" si="3"/>
        <v>D</v>
      </c>
      <c r="F19" s="3" t="str">
        <f t="shared" si="4"/>
        <v>D</v>
      </c>
      <c r="G19" s="3" t="str">
        <f t="shared" si="5"/>
        <v>D</v>
      </c>
      <c r="H19" s="3" t="str">
        <f t="shared" si="6"/>
        <v>D</v>
      </c>
      <c r="I19" s="3" t="str">
        <f t="shared" si="7"/>
        <v>D</v>
      </c>
      <c r="J19" s="3" t="str">
        <f t="shared" si="8"/>
        <v>D</v>
      </c>
      <c r="P19" s="24">
        <f>IFERROR(ROUND(('Lengua y Literatura'!Z19+Matemáticas!Z19+'1ª Lengua Extranjera'!Z19+'Geografía e Historia'!Z19+'Educación Física'!Z19+'Biología y Geología'!Z19+EPVA!Z19+Música!Z19+Religión!Z19+'Optativa 1'!Z19+'2ª Lengua Extranjera'!Z19+'Ciencias de la Computación'!Z19+'Optativa 2'!Z19+'Optativa 3'!Z19)/('Lengua y Literatura'!AA19+Matemáticas!AA19+'1ª Lengua Extranjera'!AA19+'Geografía e Historia'!AA19+'Educación Física'!AA19+'Biología y Geología'!AA19+EPVA!AA19+Música!AA19+Religión!AA19+'Optativa 1'!AA19+'2ª Lengua Extranjera'!AA19+'Ciencias de la Computación'!AA19+'Optativa 2'!AA19+'Optativa 3'!AA19),2),0)</f>
        <v>0</v>
      </c>
      <c r="Q19" s="24">
        <f>IFERROR(ROUND(('Lengua y Literatura'!AB19+Matemáticas!AB19+'1ª Lengua Extranjera'!AB19+'Geografía e Historia'!AB19+'Educación Física'!AB19+'Biología y Geología'!AB19+EPVA!AB19+Música!AB19+Religión!AB19+'Optativa 1'!AB19+'2ª Lengua Extranjera'!AB19+'Ciencias de la Computación'!AB19+'Optativa 2'!AB19+'Optativa 3'!AB19)/('Lengua y Literatura'!AC19+Matemáticas!AC19+'1ª Lengua Extranjera'!AC19+'Geografía e Historia'!AC19+'Educación Física'!AC19+'Biología y Geología'!AC19+EPVA!AC19+Música!AC19+Religión!AC19+'Optativa 1'!AC19+'2ª Lengua Extranjera'!AC19+'Ciencias de la Computación'!AC19+'Optativa 2'!AC19+'Optativa 3'!AC19),2),0)</f>
        <v>0</v>
      </c>
      <c r="R19" s="24">
        <f>IFERROR(ROUND(('Lengua y Literatura'!AD19+Matemáticas!AD19+'1ª Lengua Extranjera'!AD19+'Geografía e Historia'!AD19+'Educación Física'!AD19+'Biología y Geología'!AD19+EPVA!AD19+Música!AD19+Religión!AD19+'Optativa 1'!AD19+'2ª Lengua Extranjera'!AD19+'Ciencias de la Computación'!AD19+'Optativa 2'!AD19+'Optativa 3'!AD19)/('Lengua y Literatura'!AE19+Matemáticas!AE19+'1ª Lengua Extranjera'!AE19+'Geografía e Historia'!AE19+'Educación Física'!AE19+'Biología y Geología'!AE19+EPVA!AE19+Música!AE19+Religión!AE19+'Optativa 1'!AE19+'2ª Lengua Extranjera'!AE19+'Ciencias de la Computación'!AE19+'Optativa 2'!AE19+'Optativa 3'!AE19),2),0)</f>
        <v>0</v>
      </c>
      <c r="S19" s="24">
        <f>IFERROR(ROUND(('Lengua y Literatura'!AF19+Matemáticas!AF19+'1ª Lengua Extranjera'!AF19+'Geografía e Historia'!AF19+'Educación Física'!AF19+'Biología y Geología'!AF19+EPVA!AF19+Música!AF19+Religión!AF19+'Optativa 1'!AF19+'2ª Lengua Extranjera'!AF19+'Ciencias de la Computación'!AF19+'Optativa 2'!AF19+'Optativa 3'!AF19)/('Lengua y Literatura'!AG19+Matemáticas!AG19+'1ª Lengua Extranjera'!AG19+'Geografía e Historia'!AG19+'Educación Física'!AG19+'Biología y Geología'!AG19+EPVA!AG19+Música!AG19+Religión!AG19+'Optativa 1'!AG19+'2ª Lengua Extranjera'!AG19+'Ciencias de la Computación'!AG19+'Optativa 2'!AG19+'Optativa 3'!AG19),2),0)</f>
        <v>0</v>
      </c>
      <c r="T19" s="24">
        <f>IFERROR(ROUND(('Lengua y Literatura'!AH19+Matemáticas!AH19+'1ª Lengua Extranjera'!AH19+'Geografía e Historia'!AH19+'Educación Física'!AH19+'Biología y Geología'!AH19+EPVA!AH19+Música!AH19+Religión!AH19+'Optativa 1'!AH19+'2ª Lengua Extranjera'!AH19+'Ciencias de la Computación'!AH19+'Optativa 2'!AH19+'Optativa 3'!AH19)/('Lengua y Literatura'!AI19+Matemáticas!AI19+'1ª Lengua Extranjera'!AI19+'Geografía e Historia'!AI19+'Educación Física'!AI19+'Biología y Geología'!AI19+EPVA!AI19+Música!AI19+Religión!AI19+'Optativa 1'!AI19+'2ª Lengua Extranjera'!AI19+'Ciencias de la Computación'!AI19+'Optativa 2'!AI19+'Optativa 3'!AI19),2),0)</f>
        <v>0</v>
      </c>
      <c r="U19" s="24">
        <f>IFERROR(ROUND(('Lengua y Literatura'!AJ19+Matemáticas!AJ19+'1ª Lengua Extranjera'!AJ19+'Geografía e Historia'!AJ19+'Educación Física'!AJ19+'Biología y Geología'!AJ19+EPVA!AJ19+Música!AJ19+Religión!AJ19+'Optativa 1'!AJ19+'2ª Lengua Extranjera'!AJ19+'Ciencias de la Computación'!AJ19+'Optativa 2'!AJ19+'Optativa 3'!AJ19)/('Lengua y Literatura'!AK19+Matemáticas!AK19+'1ª Lengua Extranjera'!AK19+'Geografía e Historia'!AK19+'Educación Física'!AK19+'Biología y Geología'!AK19+EPVA!AK19+Música!AK19+Religión!AK19+'Optativa 1'!AK19+'2ª Lengua Extranjera'!AK19+'Ciencias de la Computación'!AK19+'Optativa 2'!AK19+'Optativa 3'!AK19),2),0)</f>
        <v>0</v>
      </c>
      <c r="V19" s="24">
        <f>IFERROR(ROUND(('Lengua y Literatura'!AL19+Matemáticas!AL19+'1ª Lengua Extranjera'!AL19+'Geografía e Historia'!AL19+'Educación Física'!AL19+'Biología y Geología'!AL19+EPVA!AL19+Música!AL19+Religión!AL19+'Optativa 1'!AL19+'2ª Lengua Extranjera'!AL19+'Ciencias de la Computación'!AL19+'Optativa 2'!AL19+'Optativa 3'!AL19)/('Lengua y Literatura'!AM19+Matemáticas!AM19+'1ª Lengua Extranjera'!AM19+'Geografía e Historia'!AM19+'Educación Física'!AM19+'Biología y Geología'!AM19+EPVA!AM19+Música!AM19+Religión!AM19+'Optativa 1'!AM19+'2ª Lengua Extranjera'!AM19+'Ciencias de la Computación'!AM19+'Optativa 2'!AM19+'Optativa 3'!AM19),2),0)</f>
        <v>0</v>
      </c>
      <c r="W19" s="24">
        <f>IFERROR(ROUND(('Lengua y Literatura'!AN19+Matemáticas!AN19+'1ª Lengua Extranjera'!AN19+'Geografía e Historia'!AN19+'Educación Física'!AN19+'Biología y Geología'!AN19+EPVA!AN19+Música!AN19+Religión!AN19+'Optativa 1'!AN19+'2ª Lengua Extranjera'!AN19+'Ciencias de la Computación'!AN19+'Optativa 2'!AN19+'Optativa 3'!AN19)/('Lengua y Literatura'!AO19+Matemáticas!AO19+'1ª Lengua Extranjera'!AO19+'Geografía e Historia'!AO19+'Educación Física'!AO19+'Biología y Geología'!AO19+EPVA!AO19+Música!AO19+Religión!AO19+'Optativa 1'!AO19+'2ª Lengua Extranjera'!AO19+'Ciencias de la Computación'!AO19+'Optativa 2'!AO19+'Optativa 3'!AO19),2),0)</f>
        <v>0</v>
      </c>
      <c r="Y19" s="3"/>
      <c r="Z19" s="3"/>
      <c r="AA19" s="3"/>
      <c r="AB19" s="3"/>
      <c r="AC19" s="3"/>
      <c r="AD19" s="3"/>
      <c r="AE19" s="3"/>
      <c r="AF19" s="3"/>
    </row>
    <row r="20" spans="1:32" x14ac:dyDescent="0.25">
      <c r="A20" s="2">
        <v>17</v>
      </c>
      <c r="B20" s="5"/>
      <c r="C20" s="20" t="str">
        <f t="shared" si="1"/>
        <v>D</v>
      </c>
      <c r="D20" s="20" t="str">
        <f t="shared" si="2"/>
        <v>D</v>
      </c>
      <c r="E20" s="20" t="str">
        <f t="shared" si="3"/>
        <v>D</v>
      </c>
      <c r="F20" s="20" t="str">
        <f t="shared" si="4"/>
        <v>D</v>
      </c>
      <c r="G20" s="20" t="str">
        <f t="shared" si="5"/>
        <v>D</v>
      </c>
      <c r="H20" s="20" t="str">
        <f t="shared" si="6"/>
        <v>D</v>
      </c>
      <c r="I20" s="20" t="str">
        <f t="shared" si="7"/>
        <v>D</v>
      </c>
      <c r="J20" s="20" t="str">
        <f t="shared" si="8"/>
        <v>D</v>
      </c>
      <c r="P20" s="23">
        <f>IFERROR(ROUND(('Lengua y Literatura'!Z20+Matemáticas!Z20+'1ª Lengua Extranjera'!Z20+'Geografía e Historia'!Z20+'Educación Física'!Z20+'Biología y Geología'!Z20+EPVA!Z20+Música!Z20+Religión!Z20+'Optativa 1'!Z20+'2ª Lengua Extranjera'!Z20+'Ciencias de la Computación'!Z20+'Optativa 2'!Z20+'Optativa 3'!Z20)/('Lengua y Literatura'!AA20+Matemáticas!AA20+'1ª Lengua Extranjera'!AA20+'Geografía e Historia'!AA20+'Educación Física'!AA20+'Biología y Geología'!AA20+EPVA!AA20+Música!AA20+Religión!AA20+'Optativa 1'!AA20+'2ª Lengua Extranjera'!AA20+'Ciencias de la Computación'!AA20+'Optativa 2'!AA20+'Optativa 3'!AA20),2),0)</f>
        <v>0</v>
      </c>
      <c r="Q20" s="23">
        <f>IFERROR(ROUND(('Lengua y Literatura'!AB20+Matemáticas!AB20+'1ª Lengua Extranjera'!AB20+'Geografía e Historia'!AB20+'Educación Física'!AB20+'Biología y Geología'!AB20+EPVA!AB20+Música!AB20+Religión!AB20+'Optativa 1'!AB20+'2ª Lengua Extranjera'!AB20+'Ciencias de la Computación'!AB20+'Optativa 2'!AB20+'Optativa 3'!AB20)/('Lengua y Literatura'!AC20+Matemáticas!AC20+'1ª Lengua Extranjera'!AC20+'Geografía e Historia'!AC20+'Educación Física'!AC20+'Biología y Geología'!AC20+EPVA!AC20+Música!AC20+Religión!AC20+'Optativa 1'!AC20+'2ª Lengua Extranjera'!AC20+'Ciencias de la Computación'!AC20+'Optativa 2'!AC20+'Optativa 3'!AC20),2),0)</f>
        <v>0</v>
      </c>
      <c r="R20" s="23">
        <f>IFERROR(ROUND(('Lengua y Literatura'!AD20+Matemáticas!AD20+'1ª Lengua Extranjera'!AD20+'Geografía e Historia'!AD20+'Educación Física'!AD20+'Biología y Geología'!AD20+EPVA!AD20+Música!AD20+Religión!AD20+'Optativa 1'!AD20+'2ª Lengua Extranjera'!AD20+'Ciencias de la Computación'!AD20+'Optativa 2'!AD20+'Optativa 3'!AD20)/('Lengua y Literatura'!AE20+Matemáticas!AE20+'1ª Lengua Extranjera'!AE20+'Geografía e Historia'!AE20+'Educación Física'!AE20+'Biología y Geología'!AE20+EPVA!AE20+Música!AE20+Religión!AE20+'Optativa 1'!AE20+'2ª Lengua Extranjera'!AE20+'Ciencias de la Computación'!AE20+'Optativa 2'!AE20+'Optativa 3'!AE20),2),0)</f>
        <v>0</v>
      </c>
      <c r="S20" s="23">
        <f>IFERROR(ROUND(('Lengua y Literatura'!AF20+Matemáticas!AF20+'1ª Lengua Extranjera'!AF20+'Geografía e Historia'!AF20+'Educación Física'!AF20+'Biología y Geología'!AF20+EPVA!AF20+Música!AF20+Religión!AF20+'Optativa 1'!AF20+'2ª Lengua Extranjera'!AF20+'Ciencias de la Computación'!AF20+'Optativa 2'!AF20+'Optativa 3'!AF20)/('Lengua y Literatura'!AG20+Matemáticas!AG20+'1ª Lengua Extranjera'!AG20+'Geografía e Historia'!AG20+'Educación Física'!AG20+'Biología y Geología'!AG20+EPVA!AG20+Música!AG20+Religión!AG20+'Optativa 1'!AG20+'2ª Lengua Extranjera'!AG20+'Ciencias de la Computación'!AG20+'Optativa 2'!AG20+'Optativa 3'!AG20),2),0)</f>
        <v>0</v>
      </c>
      <c r="T20" s="23">
        <f>IFERROR(ROUND(('Lengua y Literatura'!AH20+Matemáticas!AH20+'1ª Lengua Extranjera'!AH20+'Geografía e Historia'!AH20+'Educación Física'!AH20+'Biología y Geología'!AH20+EPVA!AH20+Música!AH20+Religión!AH20+'Optativa 1'!AH20+'2ª Lengua Extranjera'!AH20+'Ciencias de la Computación'!AH20+'Optativa 2'!AH20+'Optativa 3'!AH20)/('Lengua y Literatura'!AI20+Matemáticas!AI20+'1ª Lengua Extranjera'!AI20+'Geografía e Historia'!AI20+'Educación Física'!AI20+'Biología y Geología'!AI20+EPVA!AI20+Música!AI20+Religión!AI20+'Optativa 1'!AI20+'2ª Lengua Extranjera'!AI20+'Ciencias de la Computación'!AI20+'Optativa 2'!AI20+'Optativa 3'!AI20),2),0)</f>
        <v>0</v>
      </c>
      <c r="U20" s="23">
        <f>IFERROR(ROUND(('Lengua y Literatura'!AJ20+Matemáticas!AJ20+'1ª Lengua Extranjera'!AJ20+'Geografía e Historia'!AJ20+'Educación Física'!AJ20+'Biología y Geología'!AJ20+EPVA!AJ20+Música!AJ20+Religión!AJ20+'Optativa 1'!AJ20+'2ª Lengua Extranjera'!AJ20+'Ciencias de la Computación'!AJ20+'Optativa 2'!AJ20+'Optativa 3'!AJ20)/('Lengua y Literatura'!AK20+Matemáticas!AK20+'1ª Lengua Extranjera'!AK20+'Geografía e Historia'!AK20+'Educación Física'!AK20+'Biología y Geología'!AK20+EPVA!AK20+Música!AK20+Religión!AK20+'Optativa 1'!AK20+'2ª Lengua Extranjera'!AK20+'Ciencias de la Computación'!AK20+'Optativa 2'!AK20+'Optativa 3'!AK20),2),0)</f>
        <v>0</v>
      </c>
      <c r="V20" s="23">
        <f>IFERROR(ROUND(('Lengua y Literatura'!AL20+Matemáticas!AL20+'1ª Lengua Extranjera'!AL20+'Geografía e Historia'!AL20+'Educación Física'!AL20+'Biología y Geología'!AL20+EPVA!AL20+Música!AL20+Religión!AL20+'Optativa 1'!AL20+'2ª Lengua Extranjera'!AL20+'Ciencias de la Computación'!AL20+'Optativa 2'!AL20+'Optativa 3'!AL20)/('Lengua y Literatura'!AM20+Matemáticas!AM20+'1ª Lengua Extranjera'!AM20+'Geografía e Historia'!AM20+'Educación Física'!AM20+'Biología y Geología'!AM20+EPVA!AM20+Música!AM20+Religión!AM20+'Optativa 1'!AM20+'2ª Lengua Extranjera'!AM20+'Ciencias de la Computación'!AM20+'Optativa 2'!AM20+'Optativa 3'!AM20),2),0)</f>
        <v>0</v>
      </c>
      <c r="W20" s="23">
        <f>IFERROR(ROUND(('Lengua y Literatura'!AN20+Matemáticas!AN20+'1ª Lengua Extranjera'!AN20+'Geografía e Historia'!AN20+'Educación Física'!AN20+'Biología y Geología'!AN20+EPVA!AN20+Música!AN20+Religión!AN20+'Optativa 1'!AN20+'2ª Lengua Extranjera'!AN20+'Ciencias de la Computación'!AN20+'Optativa 2'!AN20+'Optativa 3'!AN20)/('Lengua y Literatura'!AO20+Matemáticas!AO20+'1ª Lengua Extranjera'!AO20+'Geografía e Historia'!AO20+'Educación Física'!AO20+'Biología y Geología'!AO20+EPVA!AO20+Música!AO20+Religión!AO20+'Optativa 1'!AO20+'2ª Lengua Extranjera'!AO20+'Ciencias de la Computación'!AO20+'Optativa 2'!AO20+'Optativa 3'!AO20),2),0)</f>
        <v>0</v>
      </c>
      <c r="Y20" s="3"/>
      <c r="Z20" s="3"/>
      <c r="AA20" s="3"/>
      <c r="AB20" s="3"/>
      <c r="AC20" s="3"/>
      <c r="AD20" s="3"/>
      <c r="AE20" s="3"/>
      <c r="AF20" s="3"/>
    </row>
    <row r="21" spans="1:32" x14ac:dyDescent="0.25">
      <c r="A21" s="2">
        <v>18</v>
      </c>
      <c r="B21" s="6"/>
      <c r="C21" s="3" t="str">
        <f t="shared" si="1"/>
        <v>D</v>
      </c>
      <c r="D21" s="3" t="str">
        <f t="shared" si="2"/>
        <v>D</v>
      </c>
      <c r="E21" s="3" t="str">
        <f t="shared" si="3"/>
        <v>D</v>
      </c>
      <c r="F21" s="3" t="str">
        <f t="shared" si="4"/>
        <v>D</v>
      </c>
      <c r="G21" s="3" t="str">
        <f t="shared" si="5"/>
        <v>D</v>
      </c>
      <c r="H21" s="3" t="str">
        <f t="shared" si="6"/>
        <v>D</v>
      </c>
      <c r="I21" s="3" t="str">
        <f t="shared" si="7"/>
        <v>D</v>
      </c>
      <c r="J21" s="3" t="str">
        <f t="shared" si="8"/>
        <v>D</v>
      </c>
      <c r="P21" s="24">
        <f>IFERROR(ROUND(('Lengua y Literatura'!Z21+Matemáticas!Z21+'1ª Lengua Extranjera'!Z21+'Geografía e Historia'!Z21+'Educación Física'!Z21+'Biología y Geología'!Z21+EPVA!Z21+Música!Z21+Religión!Z21+'Optativa 1'!Z21+'2ª Lengua Extranjera'!Z21+'Ciencias de la Computación'!Z21+'Optativa 2'!Z21+'Optativa 3'!Z21)/('Lengua y Literatura'!AA21+Matemáticas!AA21+'1ª Lengua Extranjera'!AA21+'Geografía e Historia'!AA21+'Educación Física'!AA21+'Biología y Geología'!AA21+EPVA!AA21+Música!AA21+Religión!AA21+'Optativa 1'!AA21+'2ª Lengua Extranjera'!AA21+'Ciencias de la Computación'!AA21+'Optativa 2'!AA21+'Optativa 3'!AA21),2),0)</f>
        <v>0</v>
      </c>
      <c r="Q21" s="24">
        <f>IFERROR(ROUND(('Lengua y Literatura'!AB21+Matemáticas!AB21+'1ª Lengua Extranjera'!AB21+'Geografía e Historia'!AB21+'Educación Física'!AB21+'Biología y Geología'!AB21+EPVA!AB21+Música!AB21+Religión!AB21+'Optativa 1'!AB21+'2ª Lengua Extranjera'!AB21+'Ciencias de la Computación'!AB21+'Optativa 2'!AB21+'Optativa 3'!AB21)/('Lengua y Literatura'!AC21+Matemáticas!AC21+'1ª Lengua Extranjera'!AC21+'Geografía e Historia'!AC21+'Educación Física'!AC21+'Biología y Geología'!AC21+EPVA!AC21+Música!AC21+Religión!AC21+'Optativa 1'!AC21+'2ª Lengua Extranjera'!AC21+'Ciencias de la Computación'!AC21+'Optativa 2'!AC21+'Optativa 3'!AC21),2),0)</f>
        <v>0</v>
      </c>
      <c r="R21" s="24">
        <f>IFERROR(ROUND(('Lengua y Literatura'!AD21+Matemáticas!AD21+'1ª Lengua Extranjera'!AD21+'Geografía e Historia'!AD21+'Educación Física'!AD21+'Biología y Geología'!AD21+EPVA!AD21+Música!AD21+Religión!AD21+'Optativa 1'!AD21+'2ª Lengua Extranjera'!AD21+'Ciencias de la Computación'!AD21+'Optativa 2'!AD21+'Optativa 3'!AD21)/('Lengua y Literatura'!AE21+Matemáticas!AE21+'1ª Lengua Extranjera'!AE21+'Geografía e Historia'!AE21+'Educación Física'!AE21+'Biología y Geología'!AE21+EPVA!AE21+Música!AE21+Religión!AE21+'Optativa 1'!AE21+'2ª Lengua Extranjera'!AE21+'Ciencias de la Computación'!AE21+'Optativa 2'!AE21+'Optativa 3'!AE21),2),0)</f>
        <v>0</v>
      </c>
      <c r="S21" s="24">
        <f>IFERROR(ROUND(('Lengua y Literatura'!AF21+Matemáticas!AF21+'1ª Lengua Extranjera'!AF21+'Geografía e Historia'!AF21+'Educación Física'!AF21+'Biología y Geología'!AF21+EPVA!AF21+Música!AF21+Religión!AF21+'Optativa 1'!AF21+'2ª Lengua Extranjera'!AF21+'Ciencias de la Computación'!AF21+'Optativa 2'!AF21+'Optativa 3'!AF21)/('Lengua y Literatura'!AG21+Matemáticas!AG21+'1ª Lengua Extranjera'!AG21+'Geografía e Historia'!AG21+'Educación Física'!AG21+'Biología y Geología'!AG21+EPVA!AG21+Música!AG21+Religión!AG21+'Optativa 1'!AG21+'2ª Lengua Extranjera'!AG21+'Ciencias de la Computación'!AG21+'Optativa 2'!AG21+'Optativa 3'!AG21),2),0)</f>
        <v>0</v>
      </c>
      <c r="T21" s="24">
        <f>IFERROR(ROUND(('Lengua y Literatura'!AH21+Matemáticas!AH21+'1ª Lengua Extranjera'!AH21+'Geografía e Historia'!AH21+'Educación Física'!AH21+'Biología y Geología'!AH21+EPVA!AH21+Música!AH21+Religión!AH21+'Optativa 1'!AH21+'2ª Lengua Extranjera'!AH21+'Ciencias de la Computación'!AH21+'Optativa 2'!AH21+'Optativa 3'!AH21)/('Lengua y Literatura'!AI21+Matemáticas!AI21+'1ª Lengua Extranjera'!AI21+'Geografía e Historia'!AI21+'Educación Física'!AI21+'Biología y Geología'!AI21+EPVA!AI21+Música!AI21+Religión!AI21+'Optativa 1'!AI21+'2ª Lengua Extranjera'!AI21+'Ciencias de la Computación'!AI21+'Optativa 2'!AI21+'Optativa 3'!AI21),2),0)</f>
        <v>0</v>
      </c>
      <c r="U21" s="24">
        <f>IFERROR(ROUND(('Lengua y Literatura'!AJ21+Matemáticas!AJ21+'1ª Lengua Extranjera'!AJ21+'Geografía e Historia'!AJ21+'Educación Física'!AJ21+'Biología y Geología'!AJ21+EPVA!AJ21+Música!AJ21+Religión!AJ21+'Optativa 1'!AJ21+'2ª Lengua Extranjera'!AJ21+'Ciencias de la Computación'!AJ21+'Optativa 2'!AJ21+'Optativa 3'!AJ21)/('Lengua y Literatura'!AK21+Matemáticas!AK21+'1ª Lengua Extranjera'!AK21+'Geografía e Historia'!AK21+'Educación Física'!AK21+'Biología y Geología'!AK21+EPVA!AK21+Música!AK21+Religión!AK21+'Optativa 1'!AK21+'2ª Lengua Extranjera'!AK21+'Ciencias de la Computación'!AK21+'Optativa 2'!AK21+'Optativa 3'!AK21),2),0)</f>
        <v>0</v>
      </c>
      <c r="V21" s="24">
        <f>IFERROR(ROUND(('Lengua y Literatura'!AL21+Matemáticas!AL21+'1ª Lengua Extranjera'!AL21+'Geografía e Historia'!AL21+'Educación Física'!AL21+'Biología y Geología'!AL21+EPVA!AL21+Música!AL21+Religión!AL21+'Optativa 1'!AL21+'2ª Lengua Extranjera'!AL21+'Ciencias de la Computación'!AL21+'Optativa 2'!AL21+'Optativa 3'!AL21)/('Lengua y Literatura'!AM21+Matemáticas!AM21+'1ª Lengua Extranjera'!AM21+'Geografía e Historia'!AM21+'Educación Física'!AM21+'Biología y Geología'!AM21+EPVA!AM21+Música!AM21+Religión!AM21+'Optativa 1'!AM21+'2ª Lengua Extranjera'!AM21+'Ciencias de la Computación'!AM21+'Optativa 2'!AM21+'Optativa 3'!AM21),2),0)</f>
        <v>0</v>
      </c>
      <c r="W21" s="24">
        <f>IFERROR(ROUND(('Lengua y Literatura'!AN21+Matemáticas!AN21+'1ª Lengua Extranjera'!AN21+'Geografía e Historia'!AN21+'Educación Física'!AN21+'Biología y Geología'!AN21+EPVA!AN21+Música!AN21+Religión!AN21+'Optativa 1'!AN21+'2ª Lengua Extranjera'!AN21+'Ciencias de la Computación'!AN21+'Optativa 2'!AN21+'Optativa 3'!AN21)/('Lengua y Literatura'!AO21+Matemáticas!AO21+'1ª Lengua Extranjera'!AO21+'Geografía e Historia'!AO21+'Educación Física'!AO21+'Biología y Geología'!AO21+EPVA!AO21+Música!AO21+Religión!AO21+'Optativa 1'!AO21+'2ª Lengua Extranjera'!AO21+'Ciencias de la Computación'!AO21+'Optativa 2'!AO21+'Optativa 3'!AO21),2),0)</f>
        <v>0</v>
      </c>
      <c r="Y21" s="3"/>
      <c r="Z21" s="3"/>
      <c r="AA21" s="3"/>
      <c r="AB21" s="3"/>
      <c r="AC21" s="3"/>
      <c r="AD21" s="3"/>
      <c r="AE21" s="3"/>
      <c r="AF21" s="3"/>
    </row>
    <row r="22" spans="1:32" x14ac:dyDescent="0.25">
      <c r="A22" s="2">
        <v>19</v>
      </c>
      <c r="B22" s="5"/>
      <c r="C22" s="20" t="str">
        <f t="shared" si="1"/>
        <v>D</v>
      </c>
      <c r="D22" s="20" t="str">
        <f t="shared" si="2"/>
        <v>D</v>
      </c>
      <c r="E22" s="20" t="str">
        <f t="shared" si="3"/>
        <v>D</v>
      </c>
      <c r="F22" s="20" t="str">
        <f t="shared" si="4"/>
        <v>D</v>
      </c>
      <c r="G22" s="20" t="str">
        <f t="shared" si="5"/>
        <v>D</v>
      </c>
      <c r="H22" s="20" t="str">
        <f t="shared" si="6"/>
        <v>D</v>
      </c>
      <c r="I22" s="20" t="str">
        <f t="shared" si="7"/>
        <v>D</v>
      </c>
      <c r="J22" s="20" t="str">
        <f t="shared" si="8"/>
        <v>D</v>
      </c>
      <c r="P22" s="23">
        <f>IFERROR(ROUND(('Lengua y Literatura'!Z22+Matemáticas!Z22+'1ª Lengua Extranjera'!Z22+'Geografía e Historia'!Z22+'Educación Física'!Z22+'Biología y Geología'!Z22+EPVA!Z22+Música!Z22+Religión!Z22+'Optativa 1'!Z22+'2ª Lengua Extranjera'!Z22+'Ciencias de la Computación'!Z22+'Optativa 2'!Z22+'Optativa 3'!Z22)/('Lengua y Literatura'!AA22+Matemáticas!AA22+'1ª Lengua Extranjera'!AA22+'Geografía e Historia'!AA22+'Educación Física'!AA22+'Biología y Geología'!AA22+EPVA!AA22+Música!AA22+Religión!AA22+'Optativa 1'!AA22+'2ª Lengua Extranjera'!AA22+'Ciencias de la Computación'!AA22+'Optativa 2'!AA22+'Optativa 3'!AA22),2),0)</f>
        <v>0</v>
      </c>
      <c r="Q22" s="23">
        <f>IFERROR(ROUND(('Lengua y Literatura'!AB22+Matemáticas!AB22+'1ª Lengua Extranjera'!AB22+'Geografía e Historia'!AB22+'Educación Física'!AB22+'Biología y Geología'!AB22+EPVA!AB22+Música!AB22+Religión!AB22+'Optativa 1'!AB22+'2ª Lengua Extranjera'!AB22+'Ciencias de la Computación'!AB22+'Optativa 2'!AB22+'Optativa 3'!AB22)/('Lengua y Literatura'!AC22+Matemáticas!AC22+'1ª Lengua Extranjera'!AC22+'Geografía e Historia'!AC22+'Educación Física'!AC22+'Biología y Geología'!AC22+EPVA!AC22+Música!AC22+Religión!AC22+'Optativa 1'!AC22+'2ª Lengua Extranjera'!AC22+'Ciencias de la Computación'!AC22+'Optativa 2'!AC22+'Optativa 3'!AC22),2),0)</f>
        <v>0</v>
      </c>
      <c r="R22" s="23">
        <f>IFERROR(ROUND(('Lengua y Literatura'!AD22+Matemáticas!AD22+'1ª Lengua Extranjera'!AD22+'Geografía e Historia'!AD22+'Educación Física'!AD22+'Biología y Geología'!AD22+EPVA!AD22+Música!AD22+Religión!AD22+'Optativa 1'!AD22+'2ª Lengua Extranjera'!AD22+'Ciencias de la Computación'!AD22+'Optativa 2'!AD22+'Optativa 3'!AD22)/('Lengua y Literatura'!AE22+Matemáticas!AE22+'1ª Lengua Extranjera'!AE22+'Geografía e Historia'!AE22+'Educación Física'!AE22+'Biología y Geología'!AE22+EPVA!AE22+Música!AE22+Religión!AE22+'Optativa 1'!AE22+'2ª Lengua Extranjera'!AE22+'Ciencias de la Computación'!AE22+'Optativa 2'!AE22+'Optativa 3'!AE22),2),0)</f>
        <v>0</v>
      </c>
      <c r="S22" s="23">
        <f>IFERROR(ROUND(('Lengua y Literatura'!AF22+Matemáticas!AF22+'1ª Lengua Extranjera'!AF22+'Geografía e Historia'!AF22+'Educación Física'!AF22+'Biología y Geología'!AF22+EPVA!AF22+Música!AF22+Religión!AF22+'Optativa 1'!AF22+'2ª Lengua Extranjera'!AF22+'Ciencias de la Computación'!AF22+'Optativa 2'!AF22+'Optativa 3'!AF22)/('Lengua y Literatura'!AG22+Matemáticas!AG22+'1ª Lengua Extranjera'!AG22+'Geografía e Historia'!AG22+'Educación Física'!AG22+'Biología y Geología'!AG22+EPVA!AG22+Música!AG22+Religión!AG22+'Optativa 1'!AG22+'2ª Lengua Extranjera'!AG22+'Ciencias de la Computación'!AG22+'Optativa 2'!AG22+'Optativa 3'!AG22),2),0)</f>
        <v>0</v>
      </c>
      <c r="T22" s="23">
        <f>IFERROR(ROUND(('Lengua y Literatura'!AH22+Matemáticas!AH22+'1ª Lengua Extranjera'!AH22+'Geografía e Historia'!AH22+'Educación Física'!AH22+'Biología y Geología'!AH22+EPVA!AH22+Música!AH22+Religión!AH22+'Optativa 1'!AH22+'2ª Lengua Extranjera'!AH22+'Ciencias de la Computación'!AH22+'Optativa 2'!AH22+'Optativa 3'!AH22)/('Lengua y Literatura'!AI22+Matemáticas!AI22+'1ª Lengua Extranjera'!AI22+'Geografía e Historia'!AI22+'Educación Física'!AI22+'Biología y Geología'!AI22+EPVA!AI22+Música!AI22+Religión!AI22+'Optativa 1'!AI22+'2ª Lengua Extranjera'!AI22+'Ciencias de la Computación'!AI22+'Optativa 2'!AI22+'Optativa 3'!AI22),2),0)</f>
        <v>0</v>
      </c>
      <c r="U22" s="23">
        <f>IFERROR(ROUND(('Lengua y Literatura'!AJ22+Matemáticas!AJ22+'1ª Lengua Extranjera'!AJ22+'Geografía e Historia'!AJ22+'Educación Física'!AJ22+'Biología y Geología'!AJ22+EPVA!AJ22+Música!AJ22+Religión!AJ22+'Optativa 1'!AJ22+'2ª Lengua Extranjera'!AJ22+'Ciencias de la Computación'!AJ22+'Optativa 2'!AJ22+'Optativa 3'!AJ22)/('Lengua y Literatura'!AK22+Matemáticas!AK22+'1ª Lengua Extranjera'!AK22+'Geografía e Historia'!AK22+'Educación Física'!AK22+'Biología y Geología'!AK22+EPVA!AK22+Música!AK22+Religión!AK22+'Optativa 1'!AK22+'2ª Lengua Extranjera'!AK22+'Ciencias de la Computación'!AK22+'Optativa 2'!AK22+'Optativa 3'!AK22),2),0)</f>
        <v>0</v>
      </c>
      <c r="V22" s="23">
        <f>IFERROR(ROUND(('Lengua y Literatura'!AL22+Matemáticas!AL22+'1ª Lengua Extranjera'!AL22+'Geografía e Historia'!AL22+'Educación Física'!AL22+'Biología y Geología'!AL22+EPVA!AL22+Música!AL22+Religión!AL22+'Optativa 1'!AL22+'2ª Lengua Extranjera'!AL22+'Ciencias de la Computación'!AL22+'Optativa 2'!AL22+'Optativa 3'!AL22)/('Lengua y Literatura'!AM22+Matemáticas!AM22+'1ª Lengua Extranjera'!AM22+'Geografía e Historia'!AM22+'Educación Física'!AM22+'Biología y Geología'!AM22+EPVA!AM22+Música!AM22+Religión!AM22+'Optativa 1'!AM22+'2ª Lengua Extranjera'!AM22+'Ciencias de la Computación'!AM22+'Optativa 2'!AM22+'Optativa 3'!AM22),2),0)</f>
        <v>0</v>
      </c>
      <c r="W22" s="23">
        <f>IFERROR(ROUND(('Lengua y Literatura'!AN22+Matemáticas!AN22+'1ª Lengua Extranjera'!AN22+'Geografía e Historia'!AN22+'Educación Física'!AN22+'Biología y Geología'!AN22+EPVA!AN22+Música!AN22+Religión!AN22+'Optativa 1'!AN22+'2ª Lengua Extranjera'!AN22+'Ciencias de la Computación'!AN22+'Optativa 2'!AN22+'Optativa 3'!AN22)/('Lengua y Literatura'!AO22+Matemáticas!AO22+'1ª Lengua Extranjera'!AO22+'Geografía e Historia'!AO22+'Educación Física'!AO22+'Biología y Geología'!AO22+EPVA!AO22+Música!AO22+Religión!AO22+'Optativa 1'!AO22+'2ª Lengua Extranjera'!AO22+'Ciencias de la Computación'!AO22+'Optativa 2'!AO22+'Optativa 3'!AO22),2),0)</f>
        <v>0</v>
      </c>
      <c r="Y22" s="3"/>
      <c r="Z22" s="3"/>
      <c r="AA22" s="3"/>
      <c r="AB22" s="3"/>
      <c r="AC22" s="3"/>
      <c r="AD22" s="3"/>
      <c r="AE22" s="3"/>
      <c r="AF22" s="3"/>
    </row>
    <row r="23" spans="1:32" x14ac:dyDescent="0.25">
      <c r="A23" s="2">
        <v>20</v>
      </c>
      <c r="B23" s="6"/>
      <c r="C23" s="3" t="str">
        <f t="shared" si="1"/>
        <v>D</v>
      </c>
      <c r="D23" s="3" t="str">
        <f t="shared" si="2"/>
        <v>D</v>
      </c>
      <c r="E23" s="3" t="str">
        <f t="shared" si="3"/>
        <v>D</v>
      </c>
      <c r="F23" s="3" t="str">
        <f t="shared" si="4"/>
        <v>D</v>
      </c>
      <c r="G23" s="3" t="str">
        <f t="shared" si="5"/>
        <v>D</v>
      </c>
      <c r="H23" s="3" t="str">
        <f t="shared" si="6"/>
        <v>D</v>
      </c>
      <c r="I23" s="3" t="str">
        <f t="shared" si="7"/>
        <v>D</v>
      </c>
      <c r="J23" s="3" t="str">
        <f t="shared" si="8"/>
        <v>D</v>
      </c>
      <c r="P23" s="24">
        <f>IFERROR(ROUND(('Lengua y Literatura'!Z23+Matemáticas!Z23+'1ª Lengua Extranjera'!Z23+'Geografía e Historia'!Z23+'Educación Física'!Z23+'Biología y Geología'!Z23+EPVA!Z23+Música!Z23+Religión!Z23+'Optativa 1'!Z23+'2ª Lengua Extranjera'!Z23+'Ciencias de la Computación'!Z23+'Optativa 2'!Z23+'Optativa 3'!Z23)/('Lengua y Literatura'!AA23+Matemáticas!AA23+'1ª Lengua Extranjera'!AA23+'Geografía e Historia'!AA23+'Educación Física'!AA23+'Biología y Geología'!AA23+EPVA!AA23+Música!AA23+Religión!AA23+'Optativa 1'!AA23+'2ª Lengua Extranjera'!AA23+'Ciencias de la Computación'!AA23+'Optativa 2'!AA23+'Optativa 3'!AA23),2),0)</f>
        <v>0</v>
      </c>
      <c r="Q23" s="24">
        <f>IFERROR(ROUND(('Lengua y Literatura'!AB23+Matemáticas!AB23+'1ª Lengua Extranjera'!AB23+'Geografía e Historia'!AB23+'Educación Física'!AB23+'Biología y Geología'!AB23+EPVA!AB23+Música!AB23+Religión!AB23+'Optativa 1'!AB23+'2ª Lengua Extranjera'!AB23+'Ciencias de la Computación'!AB23+'Optativa 2'!AB23+'Optativa 3'!AB23)/('Lengua y Literatura'!AC23+Matemáticas!AC23+'1ª Lengua Extranjera'!AC23+'Geografía e Historia'!AC23+'Educación Física'!AC23+'Biología y Geología'!AC23+EPVA!AC23+Música!AC23+Religión!AC23+'Optativa 1'!AC23+'2ª Lengua Extranjera'!AC23+'Ciencias de la Computación'!AC23+'Optativa 2'!AC23+'Optativa 3'!AC23),2),0)</f>
        <v>0</v>
      </c>
      <c r="R23" s="24">
        <f>IFERROR(ROUND(('Lengua y Literatura'!AD23+Matemáticas!AD23+'1ª Lengua Extranjera'!AD23+'Geografía e Historia'!AD23+'Educación Física'!AD23+'Biología y Geología'!AD23+EPVA!AD23+Música!AD23+Religión!AD23+'Optativa 1'!AD23+'2ª Lengua Extranjera'!AD23+'Ciencias de la Computación'!AD23+'Optativa 2'!AD23+'Optativa 3'!AD23)/('Lengua y Literatura'!AE23+Matemáticas!AE23+'1ª Lengua Extranjera'!AE23+'Geografía e Historia'!AE23+'Educación Física'!AE23+'Biología y Geología'!AE23+EPVA!AE23+Música!AE23+Religión!AE23+'Optativa 1'!AE23+'2ª Lengua Extranjera'!AE23+'Ciencias de la Computación'!AE23+'Optativa 2'!AE23+'Optativa 3'!AE23),2),0)</f>
        <v>0</v>
      </c>
      <c r="S23" s="24">
        <f>IFERROR(ROUND(('Lengua y Literatura'!AF23+Matemáticas!AF23+'1ª Lengua Extranjera'!AF23+'Geografía e Historia'!AF23+'Educación Física'!AF23+'Biología y Geología'!AF23+EPVA!AF23+Música!AF23+Religión!AF23+'Optativa 1'!AF23+'2ª Lengua Extranjera'!AF23+'Ciencias de la Computación'!AF23+'Optativa 2'!AF23+'Optativa 3'!AF23)/('Lengua y Literatura'!AG23+Matemáticas!AG23+'1ª Lengua Extranjera'!AG23+'Geografía e Historia'!AG23+'Educación Física'!AG23+'Biología y Geología'!AG23+EPVA!AG23+Música!AG23+Religión!AG23+'Optativa 1'!AG23+'2ª Lengua Extranjera'!AG23+'Ciencias de la Computación'!AG23+'Optativa 2'!AG23+'Optativa 3'!AG23),2),0)</f>
        <v>0</v>
      </c>
      <c r="T23" s="24">
        <f>IFERROR(ROUND(('Lengua y Literatura'!AH23+Matemáticas!AH23+'1ª Lengua Extranjera'!AH23+'Geografía e Historia'!AH23+'Educación Física'!AH23+'Biología y Geología'!AH23+EPVA!AH23+Música!AH23+Religión!AH23+'Optativa 1'!AH23+'2ª Lengua Extranjera'!AH23+'Ciencias de la Computación'!AH23+'Optativa 2'!AH23+'Optativa 3'!AH23)/('Lengua y Literatura'!AI23+Matemáticas!AI23+'1ª Lengua Extranjera'!AI23+'Geografía e Historia'!AI23+'Educación Física'!AI23+'Biología y Geología'!AI23+EPVA!AI23+Música!AI23+Religión!AI23+'Optativa 1'!AI23+'2ª Lengua Extranjera'!AI23+'Ciencias de la Computación'!AI23+'Optativa 2'!AI23+'Optativa 3'!AI23),2),0)</f>
        <v>0</v>
      </c>
      <c r="U23" s="24">
        <f>IFERROR(ROUND(('Lengua y Literatura'!AJ23+Matemáticas!AJ23+'1ª Lengua Extranjera'!AJ23+'Geografía e Historia'!AJ23+'Educación Física'!AJ23+'Biología y Geología'!AJ23+EPVA!AJ23+Música!AJ23+Religión!AJ23+'Optativa 1'!AJ23+'2ª Lengua Extranjera'!AJ23+'Ciencias de la Computación'!AJ23+'Optativa 2'!AJ23+'Optativa 3'!AJ23)/('Lengua y Literatura'!AK23+Matemáticas!AK23+'1ª Lengua Extranjera'!AK23+'Geografía e Historia'!AK23+'Educación Física'!AK23+'Biología y Geología'!AK23+EPVA!AK23+Música!AK23+Religión!AK23+'Optativa 1'!AK23+'2ª Lengua Extranjera'!AK23+'Ciencias de la Computación'!AK23+'Optativa 2'!AK23+'Optativa 3'!AK23),2),0)</f>
        <v>0</v>
      </c>
      <c r="V23" s="24">
        <f>IFERROR(ROUND(('Lengua y Literatura'!AL23+Matemáticas!AL23+'1ª Lengua Extranjera'!AL23+'Geografía e Historia'!AL23+'Educación Física'!AL23+'Biología y Geología'!AL23+EPVA!AL23+Música!AL23+Religión!AL23+'Optativa 1'!AL23+'2ª Lengua Extranjera'!AL23+'Ciencias de la Computación'!AL23+'Optativa 2'!AL23+'Optativa 3'!AL23)/('Lengua y Literatura'!AM23+Matemáticas!AM23+'1ª Lengua Extranjera'!AM23+'Geografía e Historia'!AM23+'Educación Física'!AM23+'Biología y Geología'!AM23+EPVA!AM23+Música!AM23+Religión!AM23+'Optativa 1'!AM23+'2ª Lengua Extranjera'!AM23+'Ciencias de la Computación'!AM23+'Optativa 2'!AM23+'Optativa 3'!AM23),2),0)</f>
        <v>0</v>
      </c>
      <c r="W23" s="24">
        <f>IFERROR(ROUND(('Lengua y Literatura'!AN23+Matemáticas!AN23+'1ª Lengua Extranjera'!AN23+'Geografía e Historia'!AN23+'Educación Física'!AN23+'Biología y Geología'!AN23+EPVA!AN23+Música!AN23+Religión!AN23+'Optativa 1'!AN23+'2ª Lengua Extranjera'!AN23+'Ciencias de la Computación'!AN23+'Optativa 2'!AN23+'Optativa 3'!AN23)/('Lengua y Literatura'!AO23+Matemáticas!AO23+'1ª Lengua Extranjera'!AO23+'Geografía e Historia'!AO23+'Educación Física'!AO23+'Biología y Geología'!AO23+EPVA!AO23+Música!AO23+Religión!AO23+'Optativa 1'!AO23+'2ª Lengua Extranjera'!AO23+'Ciencias de la Computación'!AO23+'Optativa 2'!AO23+'Optativa 3'!AO23),2),0)</f>
        <v>0</v>
      </c>
      <c r="Y23" s="3"/>
      <c r="Z23" s="3"/>
      <c r="AA23" s="3"/>
      <c r="AB23" s="3"/>
      <c r="AC23" s="3"/>
      <c r="AD23" s="3"/>
      <c r="AE23" s="3"/>
      <c r="AF23" s="3"/>
    </row>
    <row r="24" spans="1:32" x14ac:dyDescent="0.25">
      <c r="A24" s="2">
        <v>21</v>
      </c>
      <c r="B24" s="5"/>
      <c r="C24" s="20" t="str">
        <f t="shared" si="1"/>
        <v>D</v>
      </c>
      <c r="D24" s="20" t="str">
        <f t="shared" si="2"/>
        <v>D</v>
      </c>
      <c r="E24" s="20" t="str">
        <f t="shared" si="3"/>
        <v>D</v>
      </c>
      <c r="F24" s="20" t="str">
        <f t="shared" si="4"/>
        <v>D</v>
      </c>
      <c r="G24" s="20" t="str">
        <f t="shared" si="5"/>
        <v>D</v>
      </c>
      <c r="H24" s="20" t="str">
        <f t="shared" si="6"/>
        <v>D</v>
      </c>
      <c r="I24" s="20" t="str">
        <f t="shared" si="7"/>
        <v>D</v>
      </c>
      <c r="J24" s="20" t="str">
        <f t="shared" si="8"/>
        <v>D</v>
      </c>
      <c r="P24" s="23">
        <f>IFERROR(ROUND(('Lengua y Literatura'!Z24+Matemáticas!Z24+'1ª Lengua Extranjera'!Z24+'Geografía e Historia'!Z24+'Educación Física'!Z24+'Biología y Geología'!Z24+EPVA!Z24+Música!Z24+Religión!Z24+'Optativa 1'!Z24+'2ª Lengua Extranjera'!Z24+'Ciencias de la Computación'!Z24+'Optativa 2'!Z24+'Optativa 3'!Z24)/('Lengua y Literatura'!AA24+Matemáticas!AA24+'1ª Lengua Extranjera'!AA24+'Geografía e Historia'!AA24+'Educación Física'!AA24+'Biología y Geología'!AA24+EPVA!AA24+Música!AA24+Religión!AA24+'Optativa 1'!AA24+'2ª Lengua Extranjera'!AA24+'Ciencias de la Computación'!AA24+'Optativa 2'!AA24+'Optativa 3'!AA24),2),0)</f>
        <v>0</v>
      </c>
      <c r="Q24" s="23">
        <f>IFERROR(ROUND(('Lengua y Literatura'!AB24+Matemáticas!AB24+'1ª Lengua Extranjera'!AB24+'Geografía e Historia'!AB24+'Educación Física'!AB24+'Biología y Geología'!AB24+EPVA!AB24+Música!AB24+Religión!AB24+'Optativa 1'!AB24+'2ª Lengua Extranjera'!AB24+'Ciencias de la Computación'!AB24+'Optativa 2'!AB24+'Optativa 3'!AB24)/('Lengua y Literatura'!AC24+Matemáticas!AC24+'1ª Lengua Extranjera'!AC24+'Geografía e Historia'!AC24+'Educación Física'!AC24+'Biología y Geología'!AC24+EPVA!AC24+Música!AC24+Religión!AC24+'Optativa 1'!AC24+'2ª Lengua Extranjera'!AC24+'Ciencias de la Computación'!AC24+'Optativa 2'!AC24+'Optativa 3'!AC24),2),0)</f>
        <v>0</v>
      </c>
      <c r="R24" s="23">
        <f>IFERROR(ROUND(('Lengua y Literatura'!AD24+Matemáticas!AD24+'1ª Lengua Extranjera'!AD24+'Geografía e Historia'!AD24+'Educación Física'!AD24+'Biología y Geología'!AD24+EPVA!AD24+Música!AD24+Religión!AD24+'Optativa 1'!AD24+'2ª Lengua Extranjera'!AD24+'Ciencias de la Computación'!AD24+'Optativa 2'!AD24+'Optativa 3'!AD24)/('Lengua y Literatura'!AE24+Matemáticas!AE24+'1ª Lengua Extranjera'!AE24+'Geografía e Historia'!AE24+'Educación Física'!AE24+'Biología y Geología'!AE24+EPVA!AE24+Música!AE24+Religión!AE24+'Optativa 1'!AE24+'2ª Lengua Extranjera'!AE24+'Ciencias de la Computación'!AE24+'Optativa 2'!AE24+'Optativa 3'!AE24),2),0)</f>
        <v>0</v>
      </c>
      <c r="S24" s="23">
        <f>IFERROR(ROUND(('Lengua y Literatura'!AF24+Matemáticas!AF24+'1ª Lengua Extranjera'!AF24+'Geografía e Historia'!AF24+'Educación Física'!AF24+'Biología y Geología'!AF24+EPVA!AF24+Música!AF24+Religión!AF24+'Optativa 1'!AF24+'2ª Lengua Extranjera'!AF24+'Ciencias de la Computación'!AF24+'Optativa 2'!AF24+'Optativa 3'!AF24)/('Lengua y Literatura'!AG24+Matemáticas!AG24+'1ª Lengua Extranjera'!AG24+'Geografía e Historia'!AG24+'Educación Física'!AG24+'Biología y Geología'!AG24+EPVA!AG24+Música!AG24+Religión!AG24+'Optativa 1'!AG24+'2ª Lengua Extranjera'!AG24+'Ciencias de la Computación'!AG24+'Optativa 2'!AG24+'Optativa 3'!AG24),2),0)</f>
        <v>0</v>
      </c>
      <c r="T24" s="23">
        <f>IFERROR(ROUND(('Lengua y Literatura'!AH24+Matemáticas!AH24+'1ª Lengua Extranjera'!AH24+'Geografía e Historia'!AH24+'Educación Física'!AH24+'Biología y Geología'!AH24+EPVA!AH24+Música!AH24+Religión!AH24+'Optativa 1'!AH24+'2ª Lengua Extranjera'!AH24+'Ciencias de la Computación'!AH24+'Optativa 2'!AH24+'Optativa 3'!AH24)/('Lengua y Literatura'!AI24+Matemáticas!AI24+'1ª Lengua Extranjera'!AI24+'Geografía e Historia'!AI24+'Educación Física'!AI24+'Biología y Geología'!AI24+EPVA!AI24+Música!AI24+Religión!AI24+'Optativa 1'!AI24+'2ª Lengua Extranjera'!AI24+'Ciencias de la Computación'!AI24+'Optativa 2'!AI24+'Optativa 3'!AI24),2),0)</f>
        <v>0</v>
      </c>
      <c r="U24" s="23">
        <f>IFERROR(ROUND(('Lengua y Literatura'!AJ24+Matemáticas!AJ24+'1ª Lengua Extranjera'!AJ24+'Geografía e Historia'!AJ24+'Educación Física'!AJ24+'Biología y Geología'!AJ24+EPVA!AJ24+Música!AJ24+Religión!AJ24+'Optativa 1'!AJ24+'2ª Lengua Extranjera'!AJ24+'Ciencias de la Computación'!AJ24+'Optativa 2'!AJ24+'Optativa 3'!AJ24)/('Lengua y Literatura'!AK24+Matemáticas!AK24+'1ª Lengua Extranjera'!AK24+'Geografía e Historia'!AK24+'Educación Física'!AK24+'Biología y Geología'!AK24+EPVA!AK24+Música!AK24+Religión!AK24+'Optativa 1'!AK24+'2ª Lengua Extranjera'!AK24+'Ciencias de la Computación'!AK24+'Optativa 2'!AK24+'Optativa 3'!AK24),2),0)</f>
        <v>0</v>
      </c>
      <c r="V24" s="23">
        <f>IFERROR(ROUND(('Lengua y Literatura'!AL24+Matemáticas!AL24+'1ª Lengua Extranjera'!AL24+'Geografía e Historia'!AL24+'Educación Física'!AL24+'Biología y Geología'!AL24+EPVA!AL24+Música!AL24+Religión!AL24+'Optativa 1'!AL24+'2ª Lengua Extranjera'!AL24+'Ciencias de la Computación'!AL24+'Optativa 2'!AL24+'Optativa 3'!AL24)/('Lengua y Literatura'!AM24+Matemáticas!AM24+'1ª Lengua Extranjera'!AM24+'Geografía e Historia'!AM24+'Educación Física'!AM24+'Biología y Geología'!AM24+EPVA!AM24+Música!AM24+Religión!AM24+'Optativa 1'!AM24+'2ª Lengua Extranjera'!AM24+'Ciencias de la Computación'!AM24+'Optativa 2'!AM24+'Optativa 3'!AM24),2),0)</f>
        <v>0</v>
      </c>
      <c r="W24" s="23">
        <f>IFERROR(ROUND(('Lengua y Literatura'!AN24+Matemáticas!AN24+'1ª Lengua Extranjera'!AN24+'Geografía e Historia'!AN24+'Educación Física'!AN24+'Biología y Geología'!AN24+EPVA!AN24+Música!AN24+Religión!AN24+'Optativa 1'!AN24+'2ª Lengua Extranjera'!AN24+'Ciencias de la Computación'!AN24+'Optativa 2'!AN24+'Optativa 3'!AN24)/('Lengua y Literatura'!AO24+Matemáticas!AO24+'1ª Lengua Extranjera'!AO24+'Geografía e Historia'!AO24+'Educación Física'!AO24+'Biología y Geología'!AO24+EPVA!AO24+Música!AO24+Religión!AO24+'Optativa 1'!AO24+'2ª Lengua Extranjera'!AO24+'Ciencias de la Computación'!AO24+'Optativa 2'!AO24+'Optativa 3'!AO24),2),0)</f>
        <v>0</v>
      </c>
      <c r="Y24" s="3"/>
      <c r="Z24" s="3"/>
      <c r="AA24" s="3"/>
      <c r="AB24" s="3"/>
      <c r="AC24" s="3"/>
      <c r="AD24" s="3"/>
      <c r="AE24" s="3"/>
      <c r="AF24" s="3"/>
    </row>
    <row r="25" spans="1:32" x14ac:dyDescent="0.25">
      <c r="A25" s="2">
        <v>22</v>
      </c>
      <c r="B25" s="6"/>
      <c r="C25" s="3" t="str">
        <f t="shared" si="1"/>
        <v>D</v>
      </c>
      <c r="D25" s="3" t="str">
        <f t="shared" si="2"/>
        <v>D</v>
      </c>
      <c r="E25" s="3" t="str">
        <f t="shared" si="3"/>
        <v>D</v>
      </c>
      <c r="F25" s="3" t="str">
        <f t="shared" si="4"/>
        <v>D</v>
      </c>
      <c r="G25" s="3" t="str">
        <f t="shared" si="5"/>
        <v>D</v>
      </c>
      <c r="H25" s="3" t="str">
        <f t="shared" si="6"/>
        <v>D</v>
      </c>
      <c r="I25" s="3" t="str">
        <f t="shared" si="7"/>
        <v>D</v>
      </c>
      <c r="J25" s="3" t="str">
        <f t="shared" si="8"/>
        <v>D</v>
      </c>
      <c r="P25" s="24">
        <f>IFERROR(ROUND(('Lengua y Literatura'!Z25+Matemáticas!Z25+'1ª Lengua Extranjera'!Z25+'Geografía e Historia'!Z25+'Educación Física'!Z25+'Biología y Geología'!Z25+EPVA!Z25+Música!Z25+Religión!Z25+'Optativa 1'!Z25+'2ª Lengua Extranjera'!Z25+'Ciencias de la Computación'!Z25+'Optativa 2'!Z25+'Optativa 3'!Z25)/('Lengua y Literatura'!AA25+Matemáticas!AA25+'1ª Lengua Extranjera'!AA25+'Geografía e Historia'!AA25+'Educación Física'!AA25+'Biología y Geología'!AA25+EPVA!AA25+Música!AA25+Religión!AA25+'Optativa 1'!AA25+'2ª Lengua Extranjera'!AA25+'Ciencias de la Computación'!AA25+'Optativa 2'!AA25+'Optativa 3'!AA25),2),0)</f>
        <v>0</v>
      </c>
      <c r="Q25" s="24">
        <f>IFERROR(ROUND(('Lengua y Literatura'!AB25+Matemáticas!AB25+'1ª Lengua Extranjera'!AB25+'Geografía e Historia'!AB25+'Educación Física'!AB25+'Biología y Geología'!AB25+EPVA!AB25+Música!AB25+Religión!AB25+'Optativa 1'!AB25+'2ª Lengua Extranjera'!AB25+'Ciencias de la Computación'!AB25+'Optativa 2'!AB25+'Optativa 3'!AB25)/('Lengua y Literatura'!AC25+Matemáticas!AC25+'1ª Lengua Extranjera'!AC25+'Geografía e Historia'!AC25+'Educación Física'!AC25+'Biología y Geología'!AC25+EPVA!AC25+Música!AC25+Religión!AC25+'Optativa 1'!AC25+'2ª Lengua Extranjera'!AC25+'Ciencias de la Computación'!AC25+'Optativa 2'!AC25+'Optativa 3'!AC25),2),0)</f>
        <v>0</v>
      </c>
      <c r="R25" s="24">
        <f>IFERROR(ROUND(('Lengua y Literatura'!AD25+Matemáticas!AD25+'1ª Lengua Extranjera'!AD25+'Geografía e Historia'!AD25+'Educación Física'!AD25+'Biología y Geología'!AD25+EPVA!AD25+Música!AD25+Religión!AD25+'Optativa 1'!AD25+'2ª Lengua Extranjera'!AD25+'Ciencias de la Computación'!AD25+'Optativa 2'!AD25+'Optativa 3'!AD25)/('Lengua y Literatura'!AE25+Matemáticas!AE25+'1ª Lengua Extranjera'!AE25+'Geografía e Historia'!AE25+'Educación Física'!AE25+'Biología y Geología'!AE25+EPVA!AE25+Música!AE25+Religión!AE25+'Optativa 1'!AE25+'2ª Lengua Extranjera'!AE25+'Ciencias de la Computación'!AE25+'Optativa 2'!AE25+'Optativa 3'!AE25),2),0)</f>
        <v>0</v>
      </c>
      <c r="S25" s="24">
        <f>IFERROR(ROUND(('Lengua y Literatura'!AF25+Matemáticas!AF25+'1ª Lengua Extranjera'!AF25+'Geografía e Historia'!AF25+'Educación Física'!AF25+'Biología y Geología'!AF25+EPVA!AF25+Música!AF25+Religión!AF25+'Optativa 1'!AF25+'2ª Lengua Extranjera'!AF25+'Ciencias de la Computación'!AF25+'Optativa 2'!AF25+'Optativa 3'!AF25)/('Lengua y Literatura'!AG25+Matemáticas!AG25+'1ª Lengua Extranjera'!AG25+'Geografía e Historia'!AG25+'Educación Física'!AG25+'Biología y Geología'!AG25+EPVA!AG25+Música!AG25+Religión!AG25+'Optativa 1'!AG25+'2ª Lengua Extranjera'!AG25+'Ciencias de la Computación'!AG25+'Optativa 2'!AG25+'Optativa 3'!AG25),2),0)</f>
        <v>0</v>
      </c>
      <c r="T25" s="24">
        <f>IFERROR(ROUND(('Lengua y Literatura'!AH25+Matemáticas!AH25+'1ª Lengua Extranjera'!AH25+'Geografía e Historia'!AH25+'Educación Física'!AH25+'Biología y Geología'!AH25+EPVA!AH25+Música!AH25+Religión!AH25+'Optativa 1'!AH25+'2ª Lengua Extranjera'!AH25+'Ciencias de la Computación'!AH25+'Optativa 2'!AH25+'Optativa 3'!AH25)/('Lengua y Literatura'!AI25+Matemáticas!AI25+'1ª Lengua Extranjera'!AI25+'Geografía e Historia'!AI25+'Educación Física'!AI25+'Biología y Geología'!AI25+EPVA!AI25+Música!AI25+Religión!AI25+'Optativa 1'!AI25+'2ª Lengua Extranjera'!AI25+'Ciencias de la Computación'!AI25+'Optativa 2'!AI25+'Optativa 3'!AI25),2),0)</f>
        <v>0</v>
      </c>
      <c r="U25" s="24">
        <f>IFERROR(ROUND(('Lengua y Literatura'!AJ25+Matemáticas!AJ25+'1ª Lengua Extranjera'!AJ25+'Geografía e Historia'!AJ25+'Educación Física'!AJ25+'Biología y Geología'!AJ25+EPVA!AJ25+Música!AJ25+Religión!AJ25+'Optativa 1'!AJ25+'2ª Lengua Extranjera'!AJ25+'Ciencias de la Computación'!AJ25+'Optativa 2'!AJ25+'Optativa 3'!AJ25)/('Lengua y Literatura'!AK25+Matemáticas!AK25+'1ª Lengua Extranjera'!AK25+'Geografía e Historia'!AK25+'Educación Física'!AK25+'Biología y Geología'!AK25+EPVA!AK25+Música!AK25+Religión!AK25+'Optativa 1'!AK25+'2ª Lengua Extranjera'!AK25+'Ciencias de la Computación'!AK25+'Optativa 2'!AK25+'Optativa 3'!AK25),2),0)</f>
        <v>0</v>
      </c>
      <c r="V25" s="24">
        <f>IFERROR(ROUND(('Lengua y Literatura'!AL25+Matemáticas!AL25+'1ª Lengua Extranjera'!AL25+'Geografía e Historia'!AL25+'Educación Física'!AL25+'Biología y Geología'!AL25+EPVA!AL25+Música!AL25+Religión!AL25+'Optativa 1'!AL25+'2ª Lengua Extranjera'!AL25+'Ciencias de la Computación'!AL25+'Optativa 2'!AL25+'Optativa 3'!AL25)/('Lengua y Literatura'!AM25+Matemáticas!AM25+'1ª Lengua Extranjera'!AM25+'Geografía e Historia'!AM25+'Educación Física'!AM25+'Biología y Geología'!AM25+EPVA!AM25+Música!AM25+Religión!AM25+'Optativa 1'!AM25+'2ª Lengua Extranjera'!AM25+'Ciencias de la Computación'!AM25+'Optativa 2'!AM25+'Optativa 3'!AM25),2),0)</f>
        <v>0</v>
      </c>
      <c r="W25" s="24">
        <f>IFERROR(ROUND(('Lengua y Literatura'!AN25+Matemáticas!AN25+'1ª Lengua Extranjera'!AN25+'Geografía e Historia'!AN25+'Educación Física'!AN25+'Biología y Geología'!AN25+EPVA!AN25+Música!AN25+Religión!AN25+'Optativa 1'!AN25+'2ª Lengua Extranjera'!AN25+'Ciencias de la Computación'!AN25+'Optativa 2'!AN25+'Optativa 3'!AN25)/('Lengua y Literatura'!AO25+Matemáticas!AO25+'1ª Lengua Extranjera'!AO25+'Geografía e Historia'!AO25+'Educación Física'!AO25+'Biología y Geología'!AO25+EPVA!AO25+Música!AO25+Religión!AO25+'Optativa 1'!AO25+'2ª Lengua Extranjera'!AO25+'Ciencias de la Computación'!AO25+'Optativa 2'!AO25+'Optativa 3'!AO25),2),0)</f>
        <v>0</v>
      </c>
      <c r="Y25" s="3"/>
      <c r="Z25" s="3"/>
      <c r="AA25" s="3"/>
      <c r="AB25" s="3"/>
      <c r="AC25" s="3"/>
      <c r="AD25" s="3"/>
      <c r="AE25" s="3"/>
      <c r="AF25" s="3"/>
    </row>
    <row r="26" spans="1:32" x14ac:dyDescent="0.25">
      <c r="A26" s="2">
        <v>23</v>
      </c>
      <c r="B26" s="5"/>
      <c r="C26" s="20" t="str">
        <f t="shared" si="1"/>
        <v>D</v>
      </c>
      <c r="D26" s="20" t="str">
        <f t="shared" si="2"/>
        <v>D</v>
      </c>
      <c r="E26" s="20" t="str">
        <f t="shared" si="3"/>
        <v>D</v>
      </c>
      <c r="F26" s="20" t="str">
        <f t="shared" si="4"/>
        <v>D</v>
      </c>
      <c r="G26" s="20" t="str">
        <f t="shared" si="5"/>
        <v>D</v>
      </c>
      <c r="H26" s="20" t="str">
        <f t="shared" si="6"/>
        <v>D</v>
      </c>
      <c r="I26" s="20" t="str">
        <f t="shared" si="7"/>
        <v>D</v>
      </c>
      <c r="J26" s="20" t="str">
        <f t="shared" si="8"/>
        <v>D</v>
      </c>
      <c r="P26" s="23">
        <f>IFERROR(ROUND(('Lengua y Literatura'!Z26+Matemáticas!Z26+'1ª Lengua Extranjera'!Z26+'Geografía e Historia'!Z26+'Educación Física'!Z26+'Biología y Geología'!Z26+EPVA!Z26+Música!Z26+Religión!Z26+'Optativa 1'!Z26+'2ª Lengua Extranjera'!Z26+'Ciencias de la Computación'!Z26+'Optativa 2'!Z26+'Optativa 3'!Z26)/('Lengua y Literatura'!AA26+Matemáticas!AA26+'1ª Lengua Extranjera'!AA26+'Geografía e Historia'!AA26+'Educación Física'!AA26+'Biología y Geología'!AA26+EPVA!AA26+Música!AA26+Religión!AA26+'Optativa 1'!AA26+'2ª Lengua Extranjera'!AA26+'Ciencias de la Computación'!AA26+'Optativa 2'!AA26+'Optativa 3'!AA26),2),0)</f>
        <v>0</v>
      </c>
      <c r="Q26" s="23">
        <f>IFERROR(ROUND(('Lengua y Literatura'!AB26+Matemáticas!AB26+'1ª Lengua Extranjera'!AB26+'Geografía e Historia'!AB26+'Educación Física'!AB26+'Biología y Geología'!AB26+EPVA!AB26+Música!AB26+Religión!AB26+'Optativa 1'!AB26+'2ª Lengua Extranjera'!AB26+'Ciencias de la Computación'!AB26+'Optativa 2'!AB26+'Optativa 3'!AB26)/('Lengua y Literatura'!AC26+Matemáticas!AC26+'1ª Lengua Extranjera'!AC26+'Geografía e Historia'!AC26+'Educación Física'!AC26+'Biología y Geología'!AC26+EPVA!AC26+Música!AC26+Religión!AC26+'Optativa 1'!AC26+'2ª Lengua Extranjera'!AC26+'Ciencias de la Computación'!AC26+'Optativa 2'!AC26+'Optativa 3'!AC26),2),0)</f>
        <v>0</v>
      </c>
      <c r="R26" s="23">
        <f>IFERROR(ROUND(('Lengua y Literatura'!AD26+Matemáticas!AD26+'1ª Lengua Extranjera'!AD26+'Geografía e Historia'!AD26+'Educación Física'!AD26+'Biología y Geología'!AD26+EPVA!AD26+Música!AD26+Religión!AD26+'Optativa 1'!AD26+'2ª Lengua Extranjera'!AD26+'Ciencias de la Computación'!AD26+'Optativa 2'!AD26+'Optativa 3'!AD26)/('Lengua y Literatura'!AE26+Matemáticas!AE26+'1ª Lengua Extranjera'!AE26+'Geografía e Historia'!AE26+'Educación Física'!AE26+'Biología y Geología'!AE26+EPVA!AE26+Música!AE26+Religión!AE26+'Optativa 1'!AE26+'2ª Lengua Extranjera'!AE26+'Ciencias de la Computación'!AE26+'Optativa 2'!AE26+'Optativa 3'!AE26),2),0)</f>
        <v>0</v>
      </c>
      <c r="S26" s="23">
        <f>IFERROR(ROUND(('Lengua y Literatura'!AF26+Matemáticas!AF26+'1ª Lengua Extranjera'!AF26+'Geografía e Historia'!AF26+'Educación Física'!AF26+'Biología y Geología'!AF26+EPVA!AF26+Música!AF26+Religión!AF26+'Optativa 1'!AF26+'2ª Lengua Extranjera'!AF26+'Ciencias de la Computación'!AF26+'Optativa 2'!AF26+'Optativa 3'!AF26)/('Lengua y Literatura'!AG26+Matemáticas!AG26+'1ª Lengua Extranjera'!AG26+'Geografía e Historia'!AG26+'Educación Física'!AG26+'Biología y Geología'!AG26+EPVA!AG26+Música!AG26+Religión!AG26+'Optativa 1'!AG26+'2ª Lengua Extranjera'!AG26+'Ciencias de la Computación'!AG26+'Optativa 2'!AG26+'Optativa 3'!AG26),2),0)</f>
        <v>0</v>
      </c>
      <c r="T26" s="23">
        <f>IFERROR(ROUND(('Lengua y Literatura'!AH26+Matemáticas!AH26+'1ª Lengua Extranjera'!AH26+'Geografía e Historia'!AH26+'Educación Física'!AH26+'Biología y Geología'!AH26+EPVA!AH26+Música!AH26+Religión!AH26+'Optativa 1'!AH26+'2ª Lengua Extranjera'!AH26+'Ciencias de la Computación'!AH26+'Optativa 2'!AH26+'Optativa 3'!AH26)/('Lengua y Literatura'!AI26+Matemáticas!AI26+'1ª Lengua Extranjera'!AI26+'Geografía e Historia'!AI26+'Educación Física'!AI26+'Biología y Geología'!AI26+EPVA!AI26+Música!AI26+Religión!AI26+'Optativa 1'!AI26+'2ª Lengua Extranjera'!AI26+'Ciencias de la Computación'!AI26+'Optativa 2'!AI26+'Optativa 3'!AI26),2),0)</f>
        <v>0</v>
      </c>
      <c r="U26" s="23">
        <f>IFERROR(ROUND(('Lengua y Literatura'!AJ26+Matemáticas!AJ26+'1ª Lengua Extranjera'!AJ26+'Geografía e Historia'!AJ26+'Educación Física'!AJ26+'Biología y Geología'!AJ26+EPVA!AJ26+Música!AJ26+Religión!AJ26+'Optativa 1'!AJ26+'2ª Lengua Extranjera'!AJ26+'Ciencias de la Computación'!AJ26+'Optativa 2'!AJ26+'Optativa 3'!AJ26)/('Lengua y Literatura'!AK26+Matemáticas!AK26+'1ª Lengua Extranjera'!AK26+'Geografía e Historia'!AK26+'Educación Física'!AK26+'Biología y Geología'!AK26+EPVA!AK26+Música!AK26+Religión!AK26+'Optativa 1'!AK26+'2ª Lengua Extranjera'!AK26+'Ciencias de la Computación'!AK26+'Optativa 2'!AK26+'Optativa 3'!AK26),2),0)</f>
        <v>0</v>
      </c>
      <c r="V26" s="23">
        <f>IFERROR(ROUND(('Lengua y Literatura'!AL26+Matemáticas!AL26+'1ª Lengua Extranjera'!AL26+'Geografía e Historia'!AL26+'Educación Física'!AL26+'Biología y Geología'!AL26+EPVA!AL26+Música!AL26+Religión!AL26+'Optativa 1'!AL26+'2ª Lengua Extranjera'!AL26+'Ciencias de la Computación'!AL26+'Optativa 2'!AL26+'Optativa 3'!AL26)/('Lengua y Literatura'!AM26+Matemáticas!AM26+'1ª Lengua Extranjera'!AM26+'Geografía e Historia'!AM26+'Educación Física'!AM26+'Biología y Geología'!AM26+EPVA!AM26+Música!AM26+Religión!AM26+'Optativa 1'!AM26+'2ª Lengua Extranjera'!AM26+'Ciencias de la Computación'!AM26+'Optativa 2'!AM26+'Optativa 3'!AM26),2),0)</f>
        <v>0</v>
      </c>
      <c r="W26" s="23">
        <f>IFERROR(ROUND(('Lengua y Literatura'!AN26+Matemáticas!AN26+'1ª Lengua Extranjera'!AN26+'Geografía e Historia'!AN26+'Educación Física'!AN26+'Biología y Geología'!AN26+EPVA!AN26+Música!AN26+Religión!AN26+'Optativa 1'!AN26+'2ª Lengua Extranjera'!AN26+'Ciencias de la Computación'!AN26+'Optativa 2'!AN26+'Optativa 3'!AN26)/('Lengua y Literatura'!AO26+Matemáticas!AO26+'1ª Lengua Extranjera'!AO26+'Geografía e Historia'!AO26+'Educación Física'!AO26+'Biología y Geología'!AO26+EPVA!AO26+Música!AO26+Religión!AO26+'Optativa 1'!AO26+'2ª Lengua Extranjera'!AO26+'Ciencias de la Computación'!AO26+'Optativa 2'!AO26+'Optativa 3'!AO26),2),0)</f>
        <v>0</v>
      </c>
      <c r="Y26" s="3"/>
      <c r="Z26" s="3"/>
      <c r="AA26" s="3"/>
      <c r="AB26" s="3"/>
      <c r="AC26" s="3"/>
      <c r="AD26" s="3"/>
      <c r="AE26" s="3"/>
      <c r="AF26" s="3"/>
    </row>
    <row r="27" spans="1:32" x14ac:dyDescent="0.25">
      <c r="A27" s="2">
        <v>24</v>
      </c>
      <c r="B27" s="6"/>
      <c r="C27" s="3" t="str">
        <f t="shared" si="1"/>
        <v>D</v>
      </c>
      <c r="D27" s="3" t="str">
        <f t="shared" si="2"/>
        <v>D</v>
      </c>
      <c r="E27" s="3" t="str">
        <f t="shared" si="3"/>
        <v>D</v>
      </c>
      <c r="F27" s="3" t="str">
        <f t="shared" si="4"/>
        <v>D</v>
      </c>
      <c r="G27" s="3" t="str">
        <f t="shared" si="5"/>
        <v>D</v>
      </c>
      <c r="H27" s="3" t="str">
        <f t="shared" si="6"/>
        <v>D</v>
      </c>
      <c r="I27" s="3" t="str">
        <f t="shared" si="7"/>
        <v>D</v>
      </c>
      <c r="J27" s="3" t="str">
        <f t="shared" si="8"/>
        <v>D</v>
      </c>
      <c r="P27" s="24">
        <f>IFERROR(ROUND(('Lengua y Literatura'!Z27+Matemáticas!Z27+'1ª Lengua Extranjera'!Z27+'Geografía e Historia'!Z27+'Educación Física'!Z27+'Biología y Geología'!Z27+EPVA!Z27+Música!Z27+Religión!Z27+'Optativa 1'!Z27+'2ª Lengua Extranjera'!Z27+'Ciencias de la Computación'!Z27+'Optativa 2'!Z27+'Optativa 3'!Z27)/('Lengua y Literatura'!AA27+Matemáticas!AA27+'1ª Lengua Extranjera'!AA27+'Geografía e Historia'!AA27+'Educación Física'!AA27+'Biología y Geología'!AA27+EPVA!AA27+Música!AA27+Religión!AA27+'Optativa 1'!AA27+'2ª Lengua Extranjera'!AA27+'Ciencias de la Computación'!AA27+'Optativa 2'!AA27+'Optativa 3'!AA27),2),0)</f>
        <v>0</v>
      </c>
      <c r="Q27" s="24">
        <f>IFERROR(ROUND(('Lengua y Literatura'!AB27+Matemáticas!AB27+'1ª Lengua Extranjera'!AB27+'Geografía e Historia'!AB27+'Educación Física'!AB27+'Biología y Geología'!AB27+EPVA!AB27+Música!AB27+Religión!AB27+'Optativa 1'!AB27+'2ª Lengua Extranjera'!AB27+'Ciencias de la Computación'!AB27+'Optativa 2'!AB27+'Optativa 3'!AB27)/('Lengua y Literatura'!AC27+Matemáticas!AC27+'1ª Lengua Extranjera'!AC27+'Geografía e Historia'!AC27+'Educación Física'!AC27+'Biología y Geología'!AC27+EPVA!AC27+Música!AC27+Religión!AC27+'Optativa 1'!AC27+'2ª Lengua Extranjera'!AC27+'Ciencias de la Computación'!AC27+'Optativa 2'!AC27+'Optativa 3'!AC27),2),0)</f>
        <v>0</v>
      </c>
      <c r="R27" s="24">
        <f>IFERROR(ROUND(('Lengua y Literatura'!AD27+Matemáticas!AD27+'1ª Lengua Extranjera'!AD27+'Geografía e Historia'!AD27+'Educación Física'!AD27+'Biología y Geología'!AD27+EPVA!AD27+Música!AD27+Religión!AD27+'Optativa 1'!AD27+'2ª Lengua Extranjera'!AD27+'Ciencias de la Computación'!AD27+'Optativa 2'!AD27+'Optativa 3'!AD27)/('Lengua y Literatura'!AE27+Matemáticas!AE27+'1ª Lengua Extranjera'!AE27+'Geografía e Historia'!AE27+'Educación Física'!AE27+'Biología y Geología'!AE27+EPVA!AE27+Música!AE27+Religión!AE27+'Optativa 1'!AE27+'2ª Lengua Extranjera'!AE27+'Ciencias de la Computación'!AE27+'Optativa 2'!AE27+'Optativa 3'!AE27),2),0)</f>
        <v>0</v>
      </c>
      <c r="S27" s="24">
        <f>IFERROR(ROUND(('Lengua y Literatura'!AF27+Matemáticas!AF27+'1ª Lengua Extranjera'!AF27+'Geografía e Historia'!AF27+'Educación Física'!AF27+'Biología y Geología'!AF27+EPVA!AF27+Música!AF27+Religión!AF27+'Optativa 1'!AF27+'2ª Lengua Extranjera'!AF27+'Ciencias de la Computación'!AF27+'Optativa 2'!AF27+'Optativa 3'!AF27)/('Lengua y Literatura'!AG27+Matemáticas!AG27+'1ª Lengua Extranjera'!AG27+'Geografía e Historia'!AG27+'Educación Física'!AG27+'Biología y Geología'!AG27+EPVA!AG27+Música!AG27+Religión!AG27+'Optativa 1'!AG27+'2ª Lengua Extranjera'!AG27+'Ciencias de la Computación'!AG27+'Optativa 2'!AG27+'Optativa 3'!AG27),2),0)</f>
        <v>0</v>
      </c>
      <c r="T27" s="24">
        <f>IFERROR(ROUND(('Lengua y Literatura'!AH27+Matemáticas!AH27+'1ª Lengua Extranjera'!AH27+'Geografía e Historia'!AH27+'Educación Física'!AH27+'Biología y Geología'!AH27+EPVA!AH27+Música!AH27+Religión!AH27+'Optativa 1'!AH27+'2ª Lengua Extranjera'!AH27+'Ciencias de la Computación'!AH27+'Optativa 2'!AH27+'Optativa 3'!AH27)/('Lengua y Literatura'!AI27+Matemáticas!AI27+'1ª Lengua Extranjera'!AI27+'Geografía e Historia'!AI27+'Educación Física'!AI27+'Biología y Geología'!AI27+EPVA!AI27+Música!AI27+Religión!AI27+'Optativa 1'!AI27+'2ª Lengua Extranjera'!AI27+'Ciencias de la Computación'!AI27+'Optativa 2'!AI27+'Optativa 3'!AI27),2),0)</f>
        <v>0</v>
      </c>
      <c r="U27" s="24">
        <f>IFERROR(ROUND(('Lengua y Literatura'!AJ27+Matemáticas!AJ27+'1ª Lengua Extranjera'!AJ27+'Geografía e Historia'!AJ27+'Educación Física'!AJ27+'Biología y Geología'!AJ27+EPVA!AJ27+Música!AJ27+Religión!AJ27+'Optativa 1'!AJ27+'2ª Lengua Extranjera'!AJ27+'Ciencias de la Computación'!AJ27+'Optativa 2'!AJ27+'Optativa 3'!AJ27)/('Lengua y Literatura'!AK27+Matemáticas!AK27+'1ª Lengua Extranjera'!AK27+'Geografía e Historia'!AK27+'Educación Física'!AK27+'Biología y Geología'!AK27+EPVA!AK27+Música!AK27+Religión!AK27+'Optativa 1'!AK27+'2ª Lengua Extranjera'!AK27+'Ciencias de la Computación'!AK27+'Optativa 2'!AK27+'Optativa 3'!AK27),2),0)</f>
        <v>0</v>
      </c>
      <c r="V27" s="24">
        <f>IFERROR(ROUND(('Lengua y Literatura'!AL27+Matemáticas!AL27+'1ª Lengua Extranjera'!AL27+'Geografía e Historia'!AL27+'Educación Física'!AL27+'Biología y Geología'!AL27+EPVA!AL27+Música!AL27+Religión!AL27+'Optativa 1'!AL27+'2ª Lengua Extranjera'!AL27+'Ciencias de la Computación'!AL27+'Optativa 2'!AL27+'Optativa 3'!AL27)/('Lengua y Literatura'!AM27+Matemáticas!AM27+'1ª Lengua Extranjera'!AM27+'Geografía e Historia'!AM27+'Educación Física'!AM27+'Biología y Geología'!AM27+EPVA!AM27+Música!AM27+Religión!AM27+'Optativa 1'!AM27+'2ª Lengua Extranjera'!AM27+'Ciencias de la Computación'!AM27+'Optativa 2'!AM27+'Optativa 3'!AM27),2),0)</f>
        <v>0</v>
      </c>
      <c r="W27" s="24">
        <f>IFERROR(ROUND(('Lengua y Literatura'!AN27+Matemáticas!AN27+'1ª Lengua Extranjera'!AN27+'Geografía e Historia'!AN27+'Educación Física'!AN27+'Biología y Geología'!AN27+EPVA!AN27+Música!AN27+Religión!AN27+'Optativa 1'!AN27+'2ª Lengua Extranjera'!AN27+'Ciencias de la Computación'!AN27+'Optativa 2'!AN27+'Optativa 3'!AN27)/('Lengua y Literatura'!AO27+Matemáticas!AO27+'1ª Lengua Extranjera'!AO27+'Geografía e Historia'!AO27+'Educación Física'!AO27+'Biología y Geología'!AO27+EPVA!AO27+Música!AO27+Religión!AO27+'Optativa 1'!AO27+'2ª Lengua Extranjera'!AO27+'Ciencias de la Computación'!AO27+'Optativa 2'!AO27+'Optativa 3'!AO27),2),0)</f>
        <v>0</v>
      </c>
      <c r="Y27" s="3"/>
      <c r="Z27" s="3"/>
      <c r="AA27" s="3"/>
      <c r="AB27" s="3"/>
      <c r="AC27" s="3"/>
      <c r="AD27" s="3"/>
      <c r="AE27" s="3"/>
      <c r="AF27" s="3"/>
    </row>
    <row r="28" spans="1:32" x14ac:dyDescent="0.25">
      <c r="A28" s="2">
        <v>25</v>
      </c>
      <c r="B28" s="5"/>
      <c r="C28" s="20" t="str">
        <f t="shared" si="1"/>
        <v>D</v>
      </c>
      <c r="D28" s="20" t="str">
        <f t="shared" si="2"/>
        <v>D</v>
      </c>
      <c r="E28" s="20" t="str">
        <f t="shared" si="3"/>
        <v>D</v>
      </c>
      <c r="F28" s="20" t="str">
        <f t="shared" si="4"/>
        <v>D</v>
      </c>
      <c r="G28" s="20" t="str">
        <f t="shared" si="5"/>
        <v>D</v>
      </c>
      <c r="H28" s="20" t="str">
        <f t="shared" si="6"/>
        <v>D</v>
      </c>
      <c r="I28" s="20" t="str">
        <f t="shared" si="7"/>
        <v>D</v>
      </c>
      <c r="J28" s="20" t="str">
        <f t="shared" si="8"/>
        <v>D</v>
      </c>
      <c r="P28" s="23">
        <f>IFERROR(ROUND(('Lengua y Literatura'!Z28+Matemáticas!Z28+'1ª Lengua Extranjera'!Z28+'Geografía e Historia'!Z28+'Educación Física'!Z28+'Biología y Geología'!Z28+EPVA!Z28+Música!Z28+Religión!Z28+'Optativa 1'!Z28+'2ª Lengua Extranjera'!Z28+'Ciencias de la Computación'!Z28+'Optativa 2'!Z28+'Optativa 3'!Z28)/('Lengua y Literatura'!AA28+Matemáticas!AA28+'1ª Lengua Extranjera'!AA28+'Geografía e Historia'!AA28+'Educación Física'!AA28+'Biología y Geología'!AA28+EPVA!AA28+Música!AA28+Religión!AA28+'Optativa 1'!AA28+'2ª Lengua Extranjera'!AA28+'Ciencias de la Computación'!AA28+'Optativa 2'!AA28+'Optativa 3'!AA28),2),0)</f>
        <v>0</v>
      </c>
      <c r="Q28" s="23">
        <f>IFERROR(ROUND(('Lengua y Literatura'!AB28+Matemáticas!AB28+'1ª Lengua Extranjera'!AB28+'Geografía e Historia'!AB28+'Educación Física'!AB28+'Biología y Geología'!AB28+EPVA!AB28+Música!AB28+Religión!AB28+'Optativa 1'!AB28+'2ª Lengua Extranjera'!AB28+'Ciencias de la Computación'!AB28+'Optativa 2'!AB28+'Optativa 3'!AB28)/('Lengua y Literatura'!AC28+Matemáticas!AC28+'1ª Lengua Extranjera'!AC28+'Geografía e Historia'!AC28+'Educación Física'!AC28+'Biología y Geología'!AC28+EPVA!AC28+Música!AC28+Religión!AC28+'Optativa 1'!AC28+'2ª Lengua Extranjera'!AC28+'Ciencias de la Computación'!AC28+'Optativa 2'!AC28+'Optativa 3'!AC28),2),0)</f>
        <v>0</v>
      </c>
      <c r="R28" s="23">
        <f>IFERROR(ROUND(('Lengua y Literatura'!AD28+Matemáticas!AD28+'1ª Lengua Extranjera'!AD28+'Geografía e Historia'!AD28+'Educación Física'!AD28+'Biología y Geología'!AD28+EPVA!AD28+Música!AD28+Religión!AD28+'Optativa 1'!AD28+'2ª Lengua Extranjera'!AD28+'Ciencias de la Computación'!AD28+'Optativa 2'!AD28+'Optativa 3'!AD28)/('Lengua y Literatura'!AE28+Matemáticas!AE28+'1ª Lengua Extranjera'!AE28+'Geografía e Historia'!AE28+'Educación Física'!AE28+'Biología y Geología'!AE28+EPVA!AE28+Música!AE28+Religión!AE28+'Optativa 1'!AE28+'2ª Lengua Extranjera'!AE28+'Ciencias de la Computación'!AE28+'Optativa 2'!AE28+'Optativa 3'!AE28),2),0)</f>
        <v>0</v>
      </c>
      <c r="S28" s="23">
        <f>IFERROR(ROUND(('Lengua y Literatura'!AF28+Matemáticas!AF28+'1ª Lengua Extranjera'!AF28+'Geografía e Historia'!AF28+'Educación Física'!AF28+'Biología y Geología'!AF28+EPVA!AF28+Música!AF28+Religión!AF28+'Optativa 1'!AF28+'2ª Lengua Extranjera'!AF28+'Ciencias de la Computación'!AF28+'Optativa 2'!AF28+'Optativa 3'!AF28)/('Lengua y Literatura'!AG28+Matemáticas!AG28+'1ª Lengua Extranjera'!AG28+'Geografía e Historia'!AG28+'Educación Física'!AG28+'Biología y Geología'!AG28+EPVA!AG28+Música!AG28+Religión!AG28+'Optativa 1'!AG28+'2ª Lengua Extranjera'!AG28+'Ciencias de la Computación'!AG28+'Optativa 2'!AG28+'Optativa 3'!AG28),2),0)</f>
        <v>0</v>
      </c>
      <c r="T28" s="23">
        <f>IFERROR(ROUND(('Lengua y Literatura'!AH28+Matemáticas!AH28+'1ª Lengua Extranjera'!AH28+'Geografía e Historia'!AH28+'Educación Física'!AH28+'Biología y Geología'!AH28+EPVA!AH28+Música!AH28+Religión!AH28+'Optativa 1'!AH28+'2ª Lengua Extranjera'!AH28+'Ciencias de la Computación'!AH28+'Optativa 2'!AH28+'Optativa 3'!AH28)/('Lengua y Literatura'!AI28+Matemáticas!AI28+'1ª Lengua Extranjera'!AI28+'Geografía e Historia'!AI28+'Educación Física'!AI28+'Biología y Geología'!AI28+EPVA!AI28+Música!AI28+Religión!AI28+'Optativa 1'!AI28+'2ª Lengua Extranjera'!AI28+'Ciencias de la Computación'!AI28+'Optativa 2'!AI28+'Optativa 3'!AI28),2),0)</f>
        <v>0</v>
      </c>
      <c r="U28" s="23">
        <f>IFERROR(ROUND(('Lengua y Literatura'!AJ28+Matemáticas!AJ28+'1ª Lengua Extranjera'!AJ28+'Geografía e Historia'!AJ28+'Educación Física'!AJ28+'Biología y Geología'!AJ28+EPVA!AJ28+Música!AJ28+Religión!AJ28+'Optativa 1'!AJ28+'2ª Lengua Extranjera'!AJ28+'Ciencias de la Computación'!AJ28+'Optativa 2'!AJ28+'Optativa 3'!AJ28)/('Lengua y Literatura'!AK28+Matemáticas!AK28+'1ª Lengua Extranjera'!AK28+'Geografía e Historia'!AK28+'Educación Física'!AK28+'Biología y Geología'!AK28+EPVA!AK28+Música!AK28+Religión!AK28+'Optativa 1'!AK28+'2ª Lengua Extranjera'!AK28+'Ciencias de la Computación'!AK28+'Optativa 2'!AK28+'Optativa 3'!AK28),2),0)</f>
        <v>0</v>
      </c>
      <c r="V28" s="23">
        <f>IFERROR(ROUND(('Lengua y Literatura'!AL28+Matemáticas!AL28+'1ª Lengua Extranjera'!AL28+'Geografía e Historia'!AL28+'Educación Física'!AL28+'Biología y Geología'!AL28+EPVA!AL28+Música!AL28+Religión!AL28+'Optativa 1'!AL28+'2ª Lengua Extranjera'!AL28+'Ciencias de la Computación'!AL28+'Optativa 2'!AL28+'Optativa 3'!AL28)/('Lengua y Literatura'!AM28+Matemáticas!AM28+'1ª Lengua Extranjera'!AM28+'Geografía e Historia'!AM28+'Educación Física'!AM28+'Biología y Geología'!AM28+EPVA!AM28+Música!AM28+Religión!AM28+'Optativa 1'!AM28+'2ª Lengua Extranjera'!AM28+'Ciencias de la Computación'!AM28+'Optativa 2'!AM28+'Optativa 3'!AM28),2),0)</f>
        <v>0</v>
      </c>
      <c r="W28" s="23">
        <f>IFERROR(ROUND(('Lengua y Literatura'!AN28+Matemáticas!AN28+'1ª Lengua Extranjera'!AN28+'Geografía e Historia'!AN28+'Educación Física'!AN28+'Biología y Geología'!AN28+EPVA!AN28+Música!AN28+Religión!AN28+'Optativa 1'!AN28+'2ª Lengua Extranjera'!AN28+'Ciencias de la Computación'!AN28+'Optativa 2'!AN28+'Optativa 3'!AN28)/('Lengua y Literatura'!AO28+Matemáticas!AO28+'1ª Lengua Extranjera'!AO28+'Geografía e Historia'!AO28+'Educación Física'!AO28+'Biología y Geología'!AO28+EPVA!AO28+Música!AO28+Religión!AO28+'Optativa 1'!AO28+'2ª Lengua Extranjera'!AO28+'Ciencias de la Computación'!AO28+'Optativa 2'!AO28+'Optativa 3'!AO28),2),0)</f>
        <v>0</v>
      </c>
      <c r="Y28" s="3"/>
      <c r="Z28" s="3"/>
      <c r="AA28" s="3"/>
      <c r="AB28" s="3"/>
      <c r="AC28" s="3"/>
      <c r="AD28" s="3"/>
      <c r="AE28" s="3"/>
      <c r="AF28" s="3"/>
    </row>
    <row r="29" spans="1:32" x14ac:dyDescent="0.25">
      <c r="A29" s="2">
        <v>26</v>
      </c>
      <c r="B29" s="6"/>
      <c r="C29" s="3" t="str">
        <f t="shared" si="1"/>
        <v>D</v>
      </c>
      <c r="D29" s="3" t="str">
        <f t="shared" si="2"/>
        <v>D</v>
      </c>
      <c r="E29" s="3" t="str">
        <f t="shared" si="3"/>
        <v>D</v>
      </c>
      <c r="F29" s="3" t="str">
        <f t="shared" si="4"/>
        <v>D</v>
      </c>
      <c r="G29" s="3" t="str">
        <f t="shared" si="5"/>
        <v>D</v>
      </c>
      <c r="H29" s="3" t="str">
        <f t="shared" si="6"/>
        <v>D</v>
      </c>
      <c r="I29" s="3" t="str">
        <f t="shared" si="7"/>
        <v>D</v>
      </c>
      <c r="J29" s="3" t="str">
        <f t="shared" si="8"/>
        <v>D</v>
      </c>
      <c r="P29" s="24">
        <f>IFERROR(ROUND(('Lengua y Literatura'!Z29+Matemáticas!Z29+'1ª Lengua Extranjera'!Z29+'Geografía e Historia'!Z29+'Educación Física'!Z29+'Biología y Geología'!Z29+EPVA!Z29+Música!Z29+Religión!Z29+'Optativa 1'!Z29+'2ª Lengua Extranjera'!Z29+'Ciencias de la Computación'!Z29+'Optativa 2'!Z29+'Optativa 3'!Z29)/('Lengua y Literatura'!AA29+Matemáticas!AA29+'1ª Lengua Extranjera'!AA29+'Geografía e Historia'!AA29+'Educación Física'!AA29+'Biología y Geología'!AA29+EPVA!AA29+Música!AA29+Religión!AA29+'Optativa 1'!AA29+'2ª Lengua Extranjera'!AA29+'Ciencias de la Computación'!AA29+'Optativa 2'!AA29+'Optativa 3'!AA29),2),0)</f>
        <v>0</v>
      </c>
      <c r="Q29" s="24">
        <f>IFERROR(ROUND(('Lengua y Literatura'!AB29+Matemáticas!AB29+'1ª Lengua Extranjera'!AB29+'Geografía e Historia'!AB29+'Educación Física'!AB29+'Biología y Geología'!AB29+EPVA!AB29+Música!AB29+Religión!AB29+'Optativa 1'!AB29+'2ª Lengua Extranjera'!AB29+'Ciencias de la Computación'!AB29+'Optativa 2'!AB29+'Optativa 3'!AB29)/('Lengua y Literatura'!AC29+Matemáticas!AC29+'1ª Lengua Extranjera'!AC29+'Geografía e Historia'!AC29+'Educación Física'!AC29+'Biología y Geología'!AC29+EPVA!AC29+Música!AC29+Religión!AC29+'Optativa 1'!AC29+'2ª Lengua Extranjera'!AC29+'Ciencias de la Computación'!AC29+'Optativa 2'!AC29+'Optativa 3'!AC29),2),0)</f>
        <v>0</v>
      </c>
      <c r="R29" s="24">
        <f>IFERROR(ROUND(('Lengua y Literatura'!AD29+Matemáticas!AD29+'1ª Lengua Extranjera'!AD29+'Geografía e Historia'!AD29+'Educación Física'!AD29+'Biología y Geología'!AD29+EPVA!AD29+Música!AD29+Religión!AD29+'Optativa 1'!AD29+'2ª Lengua Extranjera'!AD29+'Ciencias de la Computación'!AD29+'Optativa 2'!AD29+'Optativa 3'!AD29)/('Lengua y Literatura'!AE29+Matemáticas!AE29+'1ª Lengua Extranjera'!AE29+'Geografía e Historia'!AE29+'Educación Física'!AE29+'Biología y Geología'!AE29+EPVA!AE29+Música!AE29+Religión!AE29+'Optativa 1'!AE29+'2ª Lengua Extranjera'!AE29+'Ciencias de la Computación'!AE29+'Optativa 2'!AE29+'Optativa 3'!AE29),2),0)</f>
        <v>0</v>
      </c>
      <c r="S29" s="24">
        <f>IFERROR(ROUND(('Lengua y Literatura'!AF29+Matemáticas!AF29+'1ª Lengua Extranjera'!AF29+'Geografía e Historia'!AF29+'Educación Física'!AF29+'Biología y Geología'!AF29+EPVA!AF29+Música!AF29+Religión!AF29+'Optativa 1'!AF29+'2ª Lengua Extranjera'!AF29+'Ciencias de la Computación'!AF29+'Optativa 2'!AF29+'Optativa 3'!AF29)/('Lengua y Literatura'!AG29+Matemáticas!AG29+'1ª Lengua Extranjera'!AG29+'Geografía e Historia'!AG29+'Educación Física'!AG29+'Biología y Geología'!AG29+EPVA!AG29+Música!AG29+Religión!AG29+'Optativa 1'!AG29+'2ª Lengua Extranjera'!AG29+'Ciencias de la Computación'!AG29+'Optativa 2'!AG29+'Optativa 3'!AG29),2),0)</f>
        <v>0</v>
      </c>
      <c r="T29" s="24">
        <f>IFERROR(ROUND(('Lengua y Literatura'!AH29+Matemáticas!AH29+'1ª Lengua Extranjera'!AH29+'Geografía e Historia'!AH29+'Educación Física'!AH29+'Biología y Geología'!AH29+EPVA!AH29+Música!AH29+Religión!AH29+'Optativa 1'!AH29+'2ª Lengua Extranjera'!AH29+'Ciencias de la Computación'!AH29+'Optativa 2'!AH29+'Optativa 3'!AH29)/('Lengua y Literatura'!AI29+Matemáticas!AI29+'1ª Lengua Extranjera'!AI29+'Geografía e Historia'!AI29+'Educación Física'!AI29+'Biología y Geología'!AI29+EPVA!AI29+Música!AI29+Religión!AI29+'Optativa 1'!AI29+'2ª Lengua Extranjera'!AI29+'Ciencias de la Computación'!AI29+'Optativa 2'!AI29+'Optativa 3'!AI29),2),0)</f>
        <v>0</v>
      </c>
      <c r="U29" s="24">
        <f>IFERROR(ROUND(('Lengua y Literatura'!AJ29+Matemáticas!AJ29+'1ª Lengua Extranjera'!AJ29+'Geografía e Historia'!AJ29+'Educación Física'!AJ29+'Biología y Geología'!AJ29+EPVA!AJ29+Música!AJ29+Religión!AJ29+'Optativa 1'!AJ29+'2ª Lengua Extranjera'!AJ29+'Ciencias de la Computación'!AJ29+'Optativa 2'!AJ29+'Optativa 3'!AJ29)/('Lengua y Literatura'!AK29+Matemáticas!AK29+'1ª Lengua Extranjera'!AK29+'Geografía e Historia'!AK29+'Educación Física'!AK29+'Biología y Geología'!AK29+EPVA!AK29+Música!AK29+Religión!AK29+'Optativa 1'!AK29+'2ª Lengua Extranjera'!AK29+'Ciencias de la Computación'!AK29+'Optativa 2'!AK29+'Optativa 3'!AK29),2),0)</f>
        <v>0</v>
      </c>
      <c r="V29" s="24">
        <f>IFERROR(ROUND(('Lengua y Literatura'!AL29+Matemáticas!AL29+'1ª Lengua Extranjera'!AL29+'Geografía e Historia'!AL29+'Educación Física'!AL29+'Biología y Geología'!AL29+EPVA!AL29+Música!AL29+Religión!AL29+'Optativa 1'!AL29+'2ª Lengua Extranjera'!AL29+'Ciencias de la Computación'!AL29+'Optativa 2'!AL29+'Optativa 3'!AL29)/('Lengua y Literatura'!AM29+Matemáticas!AM29+'1ª Lengua Extranjera'!AM29+'Geografía e Historia'!AM29+'Educación Física'!AM29+'Biología y Geología'!AM29+EPVA!AM29+Música!AM29+Religión!AM29+'Optativa 1'!AM29+'2ª Lengua Extranjera'!AM29+'Ciencias de la Computación'!AM29+'Optativa 2'!AM29+'Optativa 3'!AM29),2),0)</f>
        <v>0</v>
      </c>
      <c r="W29" s="24">
        <f>IFERROR(ROUND(('Lengua y Literatura'!AN29+Matemáticas!AN29+'1ª Lengua Extranjera'!AN29+'Geografía e Historia'!AN29+'Educación Física'!AN29+'Biología y Geología'!AN29+EPVA!AN29+Música!AN29+Religión!AN29+'Optativa 1'!AN29+'2ª Lengua Extranjera'!AN29+'Ciencias de la Computación'!AN29+'Optativa 2'!AN29+'Optativa 3'!AN29)/('Lengua y Literatura'!AO29+Matemáticas!AO29+'1ª Lengua Extranjera'!AO29+'Geografía e Historia'!AO29+'Educación Física'!AO29+'Biología y Geología'!AO29+EPVA!AO29+Música!AO29+Religión!AO29+'Optativa 1'!AO29+'2ª Lengua Extranjera'!AO29+'Ciencias de la Computación'!AO29+'Optativa 2'!AO29+'Optativa 3'!AO29),2),0)</f>
        <v>0</v>
      </c>
      <c r="Y29" s="3"/>
      <c r="Z29" s="3"/>
      <c r="AA29" s="3"/>
      <c r="AB29" s="3"/>
      <c r="AC29" s="3"/>
      <c r="AD29" s="3"/>
      <c r="AE29" s="3"/>
      <c r="AF29" s="3"/>
    </row>
    <row r="30" spans="1:32" x14ac:dyDescent="0.25">
      <c r="A30" s="2">
        <v>27</v>
      </c>
      <c r="B30" s="5"/>
      <c r="C30" s="20" t="str">
        <f t="shared" si="1"/>
        <v>D</v>
      </c>
      <c r="D30" s="20" t="str">
        <f t="shared" si="2"/>
        <v>D</v>
      </c>
      <c r="E30" s="20" t="str">
        <f t="shared" si="3"/>
        <v>D</v>
      </c>
      <c r="F30" s="20" t="str">
        <f t="shared" si="4"/>
        <v>D</v>
      </c>
      <c r="G30" s="20" t="str">
        <f t="shared" si="5"/>
        <v>D</v>
      </c>
      <c r="H30" s="20" t="str">
        <f t="shared" si="6"/>
        <v>D</v>
      </c>
      <c r="I30" s="20" t="str">
        <f t="shared" si="7"/>
        <v>D</v>
      </c>
      <c r="J30" s="20" t="str">
        <f t="shared" si="8"/>
        <v>D</v>
      </c>
      <c r="P30" s="23">
        <f>IFERROR(ROUND(('Lengua y Literatura'!Z30+Matemáticas!Z30+'1ª Lengua Extranjera'!Z30+'Geografía e Historia'!Z30+'Educación Física'!Z30+'Biología y Geología'!Z30+EPVA!Z30+Música!Z30+Religión!Z30+'Optativa 1'!Z30+'2ª Lengua Extranjera'!Z30+'Ciencias de la Computación'!Z30+'Optativa 2'!Z30+'Optativa 3'!Z30)/('Lengua y Literatura'!AA30+Matemáticas!AA30+'1ª Lengua Extranjera'!AA30+'Geografía e Historia'!AA30+'Educación Física'!AA30+'Biología y Geología'!AA30+EPVA!AA30+Música!AA30+Religión!AA30+'Optativa 1'!AA30+'2ª Lengua Extranjera'!AA30+'Ciencias de la Computación'!AA30+'Optativa 2'!AA30+'Optativa 3'!AA30),2),0)</f>
        <v>0</v>
      </c>
      <c r="Q30" s="23">
        <f>IFERROR(ROUND(('Lengua y Literatura'!AB30+Matemáticas!AB30+'1ª Lengua Extranjera'!AB30+'Geografía e Historia'!AB30+'Educación Física'!AB30+'Biología y Geología'!AB30+EPVA!AB30+Música!AB30+Religión!AB30+'Optativa 1'!AB30+'2ª Lengua Extranjera'!AB30+'Ciencias de la Computación'!AB30+'Optativa 2'!AB30+'Optativa 3'!AB30)/('Lengua y Literatura'!AC30+Matemáticas!AC30+'1ª Lengua Extranjera'!AC30+'Geografía e Historia'!AC30+'Educación Física'!AC30+'Biología y Geología'!AC30+EPVA!AC30+Música!AC30+Religión!AC30+'Optativa 1'!AC30+'2ª Lengua Extranjera'!AC30+'Ciencias de la Computación'!AC30+'Optativa 2'!AC30+'Optativa 3'!AC30),2),0)</f>
        <v>0</v>
      </c>
      <c r="R30" s="23">
        <f>IFERROR(ROUND(('Lengua y Literatura'!AD30+Matemáticas!AD30+'1ª Lengua Extranjera'!AD30+'Geografía e Historia'!AD30+'Educación Física'!AD30+'Biología y Geología'!AD30+EPVA!AD30+Música!AD30+Religión!AD30+'Optativa 1'!AD30+'2ª Lengua Extranjera'!AD30+'Ciencias de la Computación'!AD30+'Optativa 2'!AD30+'Optativa 3'!AD30)/('Lengua y Literatura'!AE30+Matemáticas!AE30+'1ª Lengua Extranjera'!AE30+'Geografía e Historia'!AE30+'Educación Física'!AE30+'Biología y Geología'!AE30+EPVA!AE30+Música!AE30+Religión!AE30+'Optativa 1'!AE30+'2ª Lengua Extranjera'!AE30+'Ciencias de la Computación'!AE30+'Optativa 2'!AE30+'Optativa 3'!AE30),2),0)</f>
        <v>0</v>
      </c>
      <c r="S30" s="23">
        <f>IFERROR(ROUND(('Lengua y Literatura'!AF30+Matemáticas!AF30+'1ª Lengua Extranjera'!AF30+'Geografía e Historia'!AF30+'Educación Física'!AF30+'Biología y Geología'!AF30+EPVA!AF30+Música!AF30+Religión!AF30+'Optativa 1'!AF30+'2ª Lengua Extranjera'!AF30+'Ciencias de la Computación'!AF30+'Optativa 2'!AF30+'Optativa 3'!AF30)/('Lengua y Literatura'!AG30+Matemáticas!AG30+'1ª Lengua Extranjera'!AG30+'Geografía e Historia'!AG30+'Educación Física'!AG30+'Biología y Geología'!AG30+EPVA!AG30+Música!AG30+Religión!AG30+'Optativa 1'!AG30+'2ª Lengua Extranjera'!AG30+'Ciencias de la Computación'!AG30+'Optativa 2'!AG30+'Optativa 3'!AG30),2),0)</f>
        <v>0</v>
      </c>
      <c r="T30" s="23">
        <f>IFERROR(ROUND(('Lengua y Literatura'!AH30+Matemáticas!AH30+'1ª Lengua Extranjera'!AH30+'Geografía e Historia'!AH30+'Educación Física'!AH30+'Biología y Geología'!AH30+EPVA!AH30+Música!AH30+Religión!AH30+'Optativa 1'!AH30+'2ª Lengua Extranjera'!AH30+'Ciencias de la Computación'!AH30+'Optativa 2'!AH30+'Optativa 3'!AH30)/('Lengua y Literatura'!AI30+Matemáticas!AI30+'1ª Lengua Extranjera'!AI30+'Geografía e Historia'!AI30+'Educación Física'!AI30+'Biología y Geología'!AI30+EPVA!AI30+Música!AI30+Religión!AI30+'Optativa 1'!AI30+'2ª Lengua Extranjera'!AI30+'Ciencias de la Computación'!AI30+'Optativa 2'!AI30+'Optativa 3'!AI30),2),0)</f>
        <v>0</v>
      </c>
      <c r="U30" s="23">
        <f>IFERROR(ROUND(('Lengua y Literatura'!AJ30+Matemáticas!AJ30+'1ª Lengua Extranjera'!AJ30+'Geografía e Historia'!AJ30+'Educación Física'!AJ30+'Biología y Geología'!AJ30+EPVA!AJ30+Música!AJ30+Religión!AJ30+'Optativa 1'!AJ30+'2ª Lengua Extranjera'!AJ30+'Ciencias de la Computación'!AJ30+'Optativa 2'!AJ30+'Optativa 3'!AJ30)/('Lengua y Literatura'!AK30+Matemáticas!AK30+'1ª Lengua Extranjera'!AK30+'Geografía e Historia'!AK30+'Educación Física'!AK30+'Biología y Geología'!AK30+EPVA!AK30+Música!AK30+Religión!AK30+'Optativa 1'!AK30+'2ª Lengua Extranjera'!AK30+'Ciencias de la Computación'!AK30+'Optativa 2'!AK30+'Optativa 3'!AK30),2),0)</f>
        <v>0</v>
      </c>
      <c r="V30" s="23">
        <f>IFERROR(ROUND(('Lengua y Literatura'!AL30+Matemáticas!AL30+'1ª Lengua Extranjera'!AL30+'Geografía e Historia'!AL30+'Educación Física'!AL30+'Biología y Geología'!AL30+EPVA!AL30+Música!AL30+Religión!AL30+'Optativa 1'!AL30+'2ª Lengua Extranjera'!AL30+'Ciencias de la Computación'!AL30+'Optativa 2'!AL30+'Optativa 3'!AL30)/('Lengua y Literatura'!AM30+Matemáticas!AM30+'1ª Lengua Extranjera'!AM30+'Geografía e Historia'!AM30+'Educación Física'!AM30+'Biología y Geología'!AM30+EPVA!AM30+Música!AM30+Religión!AM30+'Optativa 1'!AM30+'2ª Lengua Extranjera'!AM30+'Ciencias de la Computación'!AM30+'Optativa 2'!AM30+'Optativa 3'!AM30),2),0)</f>
        <v>0</v>
      </c>
      <c r="W30" s="23">
        <f>IFERROR(ROUND(('Lengua y Literatura'!AN30+Matemáticas!AN30+'1ª Lengua Extranjera'!AN30+'Geografía e Historia'!AN30+'Educación Física'!AN30+'Biología y Geología'!AN30+EPVA!AN30+Música!AN30+Religión!AN30+'Optativa 1'!AN30+'2ª Lengua Extranjera'!AN30+'Ciencias de la Computación'!AN30+'Optativa 2'!AN30+'Optativa 3'!AN30)/('Lengua y Literatura'!AO30+Matemáticas!AO30+'1ª Lengua Extranjera'!AO30+'Geografía e Historia'!AO30+'Educación Física'!AO30+'Biología y Geología'!AO30+EPVA!AO30+Música!AO30+Religión!AO30+'Optativa 1'!AO30+'2ª Lengua Extranjera'!AO30+'Ciencias de la Computación'!AO30+'Optativa 2'!AO30+'Optativa 3'!AO30),2),0)</f>
        <v>0</v>
      </c>
      <c r="Y30" s="3"/>
      <c r="Z30" s="3"/>
      <c r="AA30" s="3"/>
      <c r="AB30" s="3"/>
      <c r="AC30" s="3"/>
      <c r="AD30" s="3"/>
      <c r="AE30" s="3"/>
      <c r="AF30" s="3"/>
    </row>
    <row r="31" spans="1:32" x14ac:dyDescent="0.25">
      <c r="A31" s="2">
        <v>28</v>
      </c>
      <c r="B31" s="6"/>
      <c r="C31" s="3" t="str">
        <f t="shared" si="1"/>
        <v>D</v>
      </c>
      <c r="D31" s="3" t="str">
        <f t="shared" si="2"/>
        <v>D</v>
      </c>
      <c r="E31" s="3" t="str">
        <f t="shared" si="3"/>
        <v>D</v>
      </c>
      <c r="F31" s="3" t="str">
        <f t="shared" si="4"/>
        <v>D</v>
      </c>
      <c r="G31" s="3" t="str">
        <f t="shared" si="5"/>
        <v>D</v>
      </c>
      <c r="H31" s="3" t="str">
        <f t="shared" si="6"/>
        <v>D</v>
      </c>
      <c r="I31" s="3" t="str">
        <f t="shared" si="7"/>
        <v>D</v>
      </c>
      <c r="J31" s="3" t="str">
        <f t="shared" si="8"/>
        <v>D</v>
      </c>
      <c r="P31" s="24">
        <f>IFERROR(ROUND(('Lengua y Literatura'!Z31+Matemáticas!Z31+'1ª Lengua Extranjera'!Z31+'Geografía e Historia'!Z31+'Educación Física'!Z31+'Biología y Geología'!Z31+EPVA!Z31+Música!Z31+Religión!Z31+'Optativa 1'!Z31+'2ª Lengua Extranjera'!Z31+'Ciencias de la Computación'!Z31+'Optativa 2'!Z31+'Optativa 3'!Z31)/('Lengua y Literatura'!AA31+Matemáticas!AA31+'1ª Lengua Extranjera'!AA31+'Geografía e Historia'!AA31+'Educación Física'!AA31+'Biología y Geología'!AA31+EPVA!AA31+Música!AA31+Religión!AA31+'Optativa 1'!AA31+'2ª Lengua Extranjera'!AA31+'Ciencias de la Computación'!AA31+'Optativa 2'!AA31+'Optativa 3'!AA31),2),0)</f>
        <v>0</v>
      </c>
      <c r="Q31" s="24">
        <f>IFERROR(ROUND(('Lengua y Literatura'!AB31+Matemáticas!AB31+'1ª Lengua Extranjera'!AB31+'Geografía e Historia'!AB31+'Educación Física'!AB31+'Biología y Geología'!AB31+EPVA!AB31+Música!AB31+Religión!AB31+'Optativa 1'!AB31+'2ª Lengua Extranjera'!AB31+'Ciencias de la Computación'!AB31+'Optativa 2'!AB31+'Optativa 3'!AB31)/('Lengua y Literatura'!AC31+Matemáticas!AC31+'1ª Lengua Extranjera'!AC31+'Geografía e Historia'!AC31+'Educación Física'!AC31+'Biología y Geología'!AC31+EPVA!AC31+Música!AC31+Religión!AC31+'Optativa 1'!AC31+'2ª Lengua Extranjera'!AC31+'Ciencias de la Computación'!AC31+'Optativa 2'!AC31+'Optativa 3'!AC31),2),0)</f>
        <v>0</v>
      </c>
      <c r="R31" s="24">
        <f>IFERROR(ROUND(('Lengua y Literatura'!AD31+Matemáticas!AD31+'1ª Lengua Extranjera'!AD31+'Geografía e Historia'!AD31+'Educación Física'!AD31+'Biología y Geología'!AD31+EPVA!AD31+Música!AD31+Religión!AD31+'Optativa 1'!AD31+'2ª Lengua Extranjera'!AD31+'Ciencias de la Computación'!AD31+'Optativa 2'!AD31+'Optativa 3'!AD31)/('Lengua y Literatura'!AE31+Matemáticas!AE31+'1ª Lengua Extranjera'!AE31+'Geografía e Historia'!AE31+'Educación Física'!AE31+'Biología y Geología'!AE31+EPVA!AE31+Música!AE31+Religión!AE31+'Optativa 1'!AE31+'2ª Lengua Extranjera'!AE31+'Ciencias de la Computación'!AE31+'Optativa 2'!AE31+'Optativa 3'!AE31),2),0)</f>
        <v>0</v>
      </c>
      <c r="S31" s="24">
        <f>IFERROR(ROUND(('Lengua y Literatura'!AF31+Matemáticas!AF31+'1ª Lengua Extranjera'!AF31+'Geografía e Historia'!AF31+'Educación Física'!AF31+'Biología y Geología'!AF31+EPVA!AF31+Música!AF31+Religión!AF31+'Optativa 1'!AF31+'2ª Lengua Extranjera'!AF31+'Ciencias de la Computación'!AF31+'Optativa 2'!AF31+'Optativa 3'!AF31)/('Lengua y Literatura'!AG31+Matemáticas!AG31+'1ª Lengua Extranjera'!AG31+'Geografía e Historia'!AG31+'Educación Física'!AG31+'Biología y Geología'!AG31+EPVA!AG31+Música!AG31+Religión!AG31+'Optativa 1'!AG31+'2ª Lengua Extranjera'!AG31+'Ciencias de la Computación'!AG31+'Optativa 2'!AG31+'Optativa 3'!AG31),2),0)</f>
        <v>0</v>
      </c>
      <c r="T31" s="24">
        <f>IFERROR(ROUND(('Lengua y Literatura'!AH31+Matemáticas!AH31+'1ª Lengua Extranjera'!AH31+'Geografía e Historia'!AH31+'Educación Física'!AH31+'Biología y Geología'!AH31+EPVA!AH31+Música!AH31+Religión!AH31+'Optativa 1'!AH31+'2ª Lengua Extranjera'!AH31+'Ciencias de la Computación'!AH31+'Optativa 2'!AH31+'Optativa 3'!AH31)/('Lengua y Literatura'!AI31+Matemáticas!AI31+'1ª Lengua Extranjera'!AI31+'Geografía e Historia'!AI31+'Educación Física'!AI31+'Biología y Geología'!AI31+EPVA!AI31+Música!AI31+Religión!AI31+'Optativa 1'!AI31+'2ª Lengua Extranjera'!AI31+'Ciencias de la Computación'!AI31+'Optativa 2'!AI31+'Optativa 3'!AI31),2),0)</f>
        <v>0</v>
      </c>
      <c r="U31" s="24">
        <f>IFERROR(ROUND(('Lengua y Literatura'!AJ31+Matemáticas!AJ31+'1ª Lengua Extranjera'!AJ31+'Geografía e Historia'!AJ31+'Educación Física'!AJ31+'Biología y Geología'!AJ31+EPVA!AJ31+Música!AJ31+Religión!AJ31+'Optativa 1'!AJ31+'2ª Lengua Extranjera'!AJ31+'Ciencias de la Computación'!AJ31+'Optativa 2'!AJ31+'Optativa 3'!AJ31)/('Lengua y Literatura'!AK31+Matemáticas!AK31+'1ª Lengua Extranjera'!AK31+'Geografía e Historia'!AK31+'Educación Física'!AK31+'Biología y Geología'!AK31+EPVA!AK31+Música!AK31+Religión!AK31+'Optativa 1'!AK31+'2ª Lengua Extranjera'!AK31+'Ciencias de la Computación'!AK31+'Optativa 2'!AK31+'Optativa 3'!AK31),2),0)</f>
        <v>0</v>
      </c>
      <c r="V31" s="24">
        <f>IFERROR(ROUND(('Lengua y Literatura'!AL31+Matemáticas!AL31+'1ª Lengua Extranjera'!AL31+'Geografía e Historia'!AL31+'Educación Física'!AL31+'Biología y Geología'!AL31+EPVA!AL31+Música!AL31+Religión!AL31+'Optativa 1'!AL31+'2ª Lengua Extranjera'!AL31+'Ciencias de la Computación'!AL31+'Optativa 2'!AL31+'Optativa 3'!AL31)/('Lengua y Literatura'!AM31+Matemáticas!AM31+'1ª Lengua Extranjera'!AM31+'Geografía e Historia'!AM31+'Educación Física'!AM31+'Biología y Geología'!AM31+EPVA!AM31+Música!AM31+Religión!AM31+'Optativa 1'!AM31+'2ª Lengua Extranjera'!AM31+'Ciencias de la Computación'!AM31+'Optativa 2'!AM31+'Optativa 3'!AM31),2),0)</f>
        <v>0</v>
      </c>
      <c r="W31" s="24">
        <f>IFERROR(ROUND(('Lengua y Literatura'!AN31+Matemáticas!AN31+'1ª Lengua Extranjera'!AN31+'Geografía e Historia'!AN31+'Educación Física'!AN31+'Biología y Geología'!AN31+EPVA!AN31+Música!AN31+Religión!AN31+'Optativa 1'!AN31+'2ª Lengua Extranjera'!AN31+'Ciencias de la Computación'!AN31+'Optativa 2'!AN31+'Optativa 3'!AN31)/('Lengua y Literatura'!AO31+Matemáticas!AO31+'1ª Lengua Extranjera'!AO31+'Geografía e Historia'!AO31+'Educación Física'!AO31+'Biología y Geología'!AO31+EPVA!AO31+Música!AO31+Religión!AO31+'Optativa 1'!AO31+'2ª Lengua Extranjera'!AO31+'Ciencias de la Computación'!AO31+'Optativa 2'!AO31+'Optativa 3'!AO31),2),0)</f>
        <v>0</v>
      </c>
      <c r="Y31" s="3"/>
      <c r="Z31" s="3"/>
      <c r="AA31" s="3"/>
      <c r="AB31" s="3"/>
      <c r="AC31" s="3"/>
      <c r="AD31" s="3"/>
      <c r="AE31" s="3"/>
      <c r="AF31" s="3"/>
    </row>
    <row r="32" spans="1:32" x14ac:dyDescent="0.25">
      <c r="A32" s="2">
        <v>29</v>
      </c>
      <c r="B32" s="5"/>
      <c r="C32" s="20" t="str">
        <f t="shared" si="1"/>
        <v>D</v>
      </c>
      <c r="D32" s="20" t="str">
        <f t="shared" si="2"/>
        <v>D</v>
      </c>
      <c r="E32" s="20" t="str">
        <f t="shared" si="3"/>
        <v>D</v>
      </c>
      <c r="F32" s="20" t="str">
        <f t="shared" si="4"/>
        <v>D</v>
      </c>
      <c r="G32" s="20" t="str">
        <f t="shared" si="5"/>
        <v>D</v>
      </c>
      <c r="H32" s="20" t="str">
        <f t="shared" si="6"/>
        <v>D</v>
      </c>
      <c r="I32" s="20" t="str">
        <f t="shared" si="7"/>
        <v>D</v>
      </c>
      <c r="J32" s="20" t="str">
        <f t="shared" si="8"/>
        <v>D</v>
      </c>
      <c r="P32" s="23">
        <f>IFERROR(ROUND(('Lengua y Literatura'!Z32+Matemáticas!Z32+'1ª Lengua Extranjera'!Z32+'Geografía e Historia'!Z32+'Educación Física'!Z32+'Biología y Geología'!Z32+EPVA!Z32+Música!Z32+Religión!Z32+'Optativa 1'!Z32+'2ª Lengua Extranjera'!Z32+'Ciencias de la Computación'!Z32+'Optativa 2'!Z32+'Optativa 3'!Z32)/('Lengua y Literatura'!AA32+Matemáticas!AA32+'1ª Lengua Extranjera'!AA32+'Geografía e Historia'!AA32+'Educación Física'!AA32+'Biología y Geología'!AA32+EPVA!AA32+Música!AA32+Religión!AA32+'Optativa 1'!AA32+'2ª Lengua Extranjera'!AA32+'Ciencias de la Computación'!AA32+'Optativa 2'!AA32+'Optativa 3'!AA32),2),0)</f>
        <v>0</v>
      </c>
      <c r="Q32" s="23">
        <f>IFERROR(ROUND(('Lengua y Literatura'!AB32+Matemáticas!AB32+'1ª Lengua Extranjera'!AB32+'Geografía e Historia'!AB32+'Educación Física'!AB32+'Biología y Geología'!AB32+EPVA!AB32+Música!AB32+Religión!AB32+'Optativa 1'!AB32+'2ª Lengua Extranjera'!AB32+'Ciencias de la Computación'!AB32+'Optativa 2'!AB32+'Optativa 3'!AB32)/('Lengua y Literatura'!AC32+Matemáticas!AC32+'1ª Lengua Extranjera'!AC32+'Geografía e Historia'!AC32+'Educación Física'!AC32+'Biología y Geología'!AC32+EPVA!AC32+Música!AC32+Religión!AC32+'Optativa 1'!AC32+'2ª Lengua Extranjera'!AC32+'Ciencias de la Computación'!AC32+'Optativa 2'!AC32+'Optativa 3'!AC32),2),0)</f>
        <v>0</v>
      </c>
      <c r="R32" s="23">
        <f>IFERROR(ROUND(('Lengua y Literatura'!AD32+Matemáticas!AD32+'1ª Lengua Extranjera'!AD32+'Geografía e Historia'!AD32+'Educación Física'!AD32+'Biología y Geología'!AD32+EPVA!AD32+Música!AD32+Religión!AD32+'Optativa 1'!AD32+'2ª Lengua Extranjera'!AD32+'Ciencias de la Computación'!AD32+'Optativa 2'!AD32+'Optativa 3'!AD32)/('Lengua y Literatura'!AE32+Matemáticas!AE32+'1ª Lengua Extranjera'!AE32+'Geografía e Historia'!AE32+'Educación Física'!AE32+'Biología y Geología'!AE32+EPVA!AE32+Música!AE32+Religión!AE32+'Optativa 1'!AE32+'2ª Lengua Extranjera'!AE32+'Ciencias de la Computación'!AE32+'Optativa 2'!AE32+'Optativa 3'!AE32),2),0)</f>
        <v>0</v>
      </c>
      <c r="S32" s="23">
        <f>IFERROR(ROUND(('Lengua y Literatura'!AF32+Matemáticas!AF32+'1ª Lengua Extranjera'!AF32+'Geografía e Historia'!AF32+'Educación Física'!AF32+'Biología y Geología'!AF32+EPVA!AF32+Música!AF32+Religión!AF32+'Optativa 1'!AF32+'2ª Lengua Extranjera'!AF32+'Ciencias de la Computación'!AF32+'Optativa 2'!AF32+'Optativa 3'!AF32)/('Lengua y Literatura'!AG32+Matemáticas!AG32+'1ª Lengua Extranjera'!AG32+'Geografía e Historia'!AG32+'Educación Física'!AG32+'Biología y Geología'!AG32+EPVA!AG32+Música!AG32+Religión!AG32+'Optativa 1'!AG32+'2ª Lengua Extranjera'!AG32+'Ciencias de la Computación'!AG32+'Optativa 2'!AG32+'Optativa 3'!AG32),2),0)</f>
        <v>0</v>
      </c>
      <c r="T32" s="23">
        <f>IFERROR(ROUND(('Lengua y Literatura'!AH32+Matemáticas!AH32+'1ª Lengua Extranjera'!AH32+'Geografía e Historia'!AH32+'Educación Física'!AH32+'Biología y Geología'!AH32+EPVA!AH32+Música!AH32+Religión!AH32+'Optativa 1'!AH32+'2ª Lengua Extranjera'!AH32+'Ciencias de la Computación'!AH32+'Optativa 2'!AH32+'Optativa 3'!AH32)/('Lengua y Literatura'!AI32+Matemáticas!AI32+'1ª Lengua Extranjera'!AI32+'Geografía e Historia'!AI32+'Educación Física'!AI32+'Biología y Geología'!AI32+EPVA!AI32+Música!AI32+Religión!AI32+'Optativa 1'!AI32+'2ª Lengua Extranjera'!AI32+'Ciencias de la Computación'!AI32+'Optativa 2'!AI32+'Optativa 3'!AI32),2),0)</f>
        <v>0</v>
      </c>
      <c r="U32" s="23">
        <f>IFERROR(ROUND(('Lengua y Literatura'!AJ32+Matemáticas!AJ32+'1ª Lengua Extranjera'!AJ32+'Geografía e Historia'!AJ32+'Educación Física'!AJ32+'Biología y Geología'!AJ32+EPVA!AJ32+Música!AJ32+Religión!AJ32+'Optativa 1'!AJ32+'2ª Lengua Extranjera'!AJ32+'Ciencias de la Computación'!AJ32+'Optativa 2'!AJ32+'Optativa 3'!AJ32)/('Lengua y Literatura'!AK32+Matemáticas!AK32+'1ª Lengua Extranjera'!AK32+'Geografía e Historia'!AK32+'Educación Física'!AK32+'Biología y Geología'!AK32+EPVA!AK32+Música!AK32+Religión!AK32+'Optativa 1'!AK32+'2ª Lengua Extranjera'!AK32+'Ciencias de la Computación'!AK32+'Optativa 2'!AK32+'Optativa 3'!AK32),2),0)</f>
        <v>0</v>
      </c>
      <c r="V32" s="23">
        <f>IFERROR(ROUND(('Lengua y Literatura'!AL32+Matemáticas!AL32+'1ª Lengua Extranjera'!AL32+'Geografía e Historia'!AL32+'Educación Física'!AL32+'Biología y Geología'!AL32+EPVA!AL32+Música!AL32+Religión!AL32+'Optativa 1'!AL32+'2ª Lengua Extranjera'!AL32+'Ciencias de la Computación'!AL32+'Optativa 2'!AL32+'Optativa 3'!AL32)/('Lengua y Literatura'!AM32+Matemáticas!AM32+'1ª Lengua Extranjera'!AM32+'Geografía e Historia'!AM32+'Educación Física'!AM32+'Biología y Geología'!AM32+EPVA!AM32+Música!AM32+Religión!AM32+'Optativa 1'!AM32+'2ª Lengua Extranjera'!AM32+'Ciencias de la Computación'!AM32+'Optativa 2'!AM32+'Optativa 3'!AM32),2),0)</f>
        <v>0</v>
      </c>
      <c r="W32" s="23">
        <f>IFERROR(ROUND(('Lengua y Literatura'!AN32+Matemáticas!AN32+'1ª Lengua Extranjera'!AN32+'Geografía e Historia'!AN32+'Educación Física'!AN32+'Biología y Geología'!AN32+EPVA!AN32+Música!AN32+Religión!AN32+'Optativa 1'!AN32+'2ª Lengua Extranjera'!AN32+'Ciencias de la Computación'!AN32+'Optativa 2'!AN32+'Optativa 3'!AN32)/('Lengua y Literatura'!AO32+Matemáticas!AO32+'1ª Lengua Extranjera'!AO32+'Geografía e Historia'!AO32+'Educación Física'!AO32+'Biología y Geología'!AO32+EPVA!AO32+Música!AO32+Religión!AO32+'Optativa 1'!AO32+'2ª Lengua Extranjera'!AO32+'Ciencias de la Computación'!AO32+'Optativa 2'!AO32+'Optativa 3'!AO32),2),0)</f>
        <v>0</v>
      </c>
      <c r="Y32" s="3"/>
      <c r="Z32" s="3"/>
      <c r="AA32" s="3"/>
      <c r="AB32" s="3"/>
      <c r="AC32" s="3"/>
      <c r="AD32" s="3"/>
      <c r="AE32" s="3"/>
      <c r="AF32" s="3"/>
    </row>
    <row r="33" spans="1:32" x14ac:dyDescent="0.25">
      <c r="A33" s="2">
        <v>30</v>
      </c>
      <c r="B33" s="6"/>
      <c r="C33" s="3" t="str">
        <f t="shared" si="1"/>
        <v>D</v>
      </c>
      <c r="D33" s="3" t="str">
        <f t="shared" si="2"/>
        <v>D</v>
      </c>
      <c r="E33" s="3" t="str">
        <f t="shared" si="3"/>
        <v>D</v>
      </c>
      <c r="F33" s="3" t="str">
        <f t="shared" si="4"/>
        <v>D</v>
      </c>
      <c r="G33" s="3" t="str">
        <f t="shared" si="5"/>
        <v>D</v>
      </c>
      <c r="H33" s="3" t="str">
        <f t="shared" si="6"/>
        <v>D</v>
      </c>
      <c r="I33" s="3" t="str">
        <f t="shared" si="7"/>
        <v>D</v>
      </c>
      <c r="J33" s="3" t="str">
        <f t="shared" si="8"/>
        <v>D</v>
      </c>
      <c r="P33" s="24">
        <f>IFERROR(ROUND(('Lengua y Literatura'!Z33+Matemáticas!Z33+'1ª Lengua Extranjera'!Z33+'Geografía e Historia'!Z33+'Educación Física'!Z33+'Biología y Geología'!Z33+EPVA!Z33+Música!Z33+Religión!Z33+'Optativa 1'!Z33+'2ª Lengua Extranjera'!Z33+'Ciencias de la Computación'!Z33+'Optativa 2'!Z33+'Optativa 3'!Z33)/('Lengua y Literatura'!AA33+Matemáticas!AA33+'1ª Lengua Extranjera'!AA33+'Geografía e Historia'!AA33+'Educación Física'!AA33+'Biología y Geología'!AA33+EPVA!AA33+Música!AA33+Religión!AA33+'Optativa 1'!AA33+'2ª Lengua Extranjera'!AA33+'Ciencias de la Computación'!AA33+'Optativa 2'!AA33+'Optativa 3'!AA33),2),0)</f>
        <v>0</v>
      </c>
      <c r="Q33" s="24">
        <f>IFERROR(ROUND(('Lengua y Literatura'!AB33+Matemáticas!AB33+'1ª Lengua Extranjera'!AB33+'Geografía e Historia'!AB33+'Educación Física'!AB33+'Biología y Geología'!AB33+EPVA!AB33+Música!AB33+Religión!AB33+'Optativa 1'!AB33+'2ª Lengua Extranjera'!AB33+'Ciencias de la Computación'!AB33+'Optativa 2'!AB33+'Optativa 3'!AB33)/('Lengua y Literatura'!AC33+Matemáticas!AC33+'1ª Lengua Extranjera'!AC33+'Geografía e Historia'!AC33+'Educación Física'!AC33+'Biología y Geología'!AC33+EPVA!AC33+Música!AC33+Religión!AC33+'Optativa 1'!AC33+'2ª Lengua Extranjera'!AC33+'Ciencias de la Computación'!AC33+'Optativa 2'!AC33+'Optativa 3'!AC33),2),0)</f>
        <v>0</v>
      </c>
      <c r="R33" s="24">
        <f>IFERROR(ROUND(('Lengua y Literatura'!AD33+Matemáticas!AD33+'1ª Lengua Extranjera'!AD33+'Geografía e Historia'!AD33+'Educación Física'!AD33+'Biología y Geología'!AD33+EPVA!AD33+Música!AD33+Religión!AD33+'Optativa 1'!AD33+'2ª Lengua Extranjera'!AD33+'Ciencias de la Computación'!AD33+'Optativa 2'!AD33+'Optativa 3'!AD33)/('Lengua y Literatura'!AE33+Matemáticas!AE33+'1ª Lengua Extranjera'!AE33+'Geografía e Historia'!AE33+'Educación Física'!AE33+'Biología y Geología'!AE33+EPVA!AE33+Música!AE33+Religión!AE33+'Optativa 1'!AE33+'2ª Lengua Extranjera'!AE33+'Ciencias de la Computación'!AE33+'Optativa 2'!AE33+'Optativa 3'!AE33),2),0)</f>
        <v>0</v>
      </c>
      <c r="S33" s="24">
        <f>IFERROR(ROUND(('Lengua y Literatura'!AF33+Matemáticas!AF33+'1ª Lengua Extranjera'!AF33+'Geografía e Historia'!AF33+'Educación Física'!AF33+'Biología y Geología'!AF33+EPVA!AF33+Música!AF33+Religión!AF33+'Optativa 1'!AF33+'2ª Lengua Extranjera'!AF33+'Ciencias de la Computación'!AF33+'Optativa 2'!AF33+'Optativa 3'!AF33)/('Lengua y Literatura'!AG33+Matemáticas!AG33+'1ª Lengua Extranjera'!AG33+'Geografía e Historia'!AG33+'Educación Física'!AG33+'Biología y Geología'!AG33+EPVA!AG33+Música!AG33+Religión!AG33+'Optativa 1'!AG33+'2ª Lengua Extranjera'!AG33+'Ciencias de la Computación'!AG33+'Optativa 2'!AG33+'Optativa 3'!AG33),2),0)</f>
        <v>0</v>
      </c>
      <c r="T33" s="24">
        <f>IFERROR(ROUND(('Lengua y Literatura'!AH33+Matemáticas!AH33+'1ª Lengua Extranjera'!AH33+'Geografía e Historia'!AH33+'Educación Física'!AH33+'Biología y Geología'!AH33+EPVA!AH33+Música!AH33+Religión!AH33+'Optativa 1'!AH33+'2ª Lengua Extranjera'!AH33+'Ciencias de la Computación'!AH33+'Optativa 2'!AH33+'Optativa 3'!AH33)/('Lengua y Literatura'!AI33+Matemáticas!AI33+'1ª Lengua Extranjera'!AI33+'Geografía e Historia'!AI33+'Educación Física'!AI33+'Biología y Geología'!AI33+EPVA!AI33+Música!AI33+Religión!AI33+'Optativa 1'!AI33+'2ª Lengua Extranjera'!AI33+'Ciencias de la Computación'!AI33+'Optativa 2'!AI33+'Optativa 3'!AI33),2),0)</f>
        <v>0</v>
      </c>
      <c r="U33" s="24">
        <f>IFERROR(ROUND(('Lengua y Literatura'!AJ33+Matemáticas!AJ33+'1ª Lengua Extranjera'!AJ33+'Geografía e Historia'!AJ33+'Educación Física'!AJ33+'Biología y Geología'!AJ33+EPVA!AJ33+Música!AJ33+Religión!AJ33+'Optativa 1'!AJ33+'2ª Lengua Extranjera'!AJ33+'Ciencias de la Computación'!AJ33+'Optativa 2'!AJ33+'Optativa 3'!AJ33)/('Lengua y Literatura'!AK33+Matemáticas!AK33+'1ª Lengua Extranjera'!AK33+'Geografía e Historia'!AK33+'Educación Física'!AK33+'Biología y Geología'!AK33+EPVA!AK33+Música!AK33+Religión!AK33+'Optativa 1'!AK33+'2ª Lengua Extranjera'!AK33+'Ciencias de la Computación'!AK33+'Optativa 2'!AK33+'Optativa 3'!AK33),2),0)</f>
        <v>0</v>
      </c>
      <c r="V33" s="24">
        <f>IFERROR(ROUND(('Lengua y Literatura'!AL33+Matemáticas!AL33+'1ª Lengua Extranjera'!AL33+'Geografía e Historia'!AL33+'Educación Física'!AL33+'Biología y Geología'!AL33+EPVA!AL33+Música!AL33+Religión!AL33+'Optativa 1'!AL33+'2ª Lengua Extranjera'!AL33+'Ciencias de la Computación'!AL33+'Optativa 2'!AL33+'Optativa 3'!AL33)/('Lengua y Literatura'!AM33+Matemáticas!AM33+'1ª Lengua Extranjera'!AM33+'Geografía e Historia'!AM33+'Educación Física'!AM33+'Biología y Geología'!AM33+EPVA!AM33+Música!AM33+Religión!AM33+'Optativa 1'!AM33+'2ª Lengua Extranjera'!AM33+'Ciencias de la Computación'!AM33+'Optativa 2'!AM33+'Optativa 3'!AM33),2),0)</f>
        <v>0</v>
      </c>
      <c r="W33" s="24">
        <f>IFERROR(ROUND(('Lengua y Literatura'!AN33+Matemáticas!AN33+'1ª Lengua Extranjera'!AN33+'Geografía e Historia'!AN33+'Educación Física'!AN33+'Biología y Geología'!AN33+EPVA!AN33+Música!AN33+Religión!AN33+'Optativa 1'!AN33+'2ª Lengua Extranjera'!AN33+'Ciencias de la Computación'!AN33+'Optativa 2'!AN33+'Optativa 3'!AN33)/('Lengua y Literatura'!AO33+Matemáticas!AO33+'1ª Lengua Extranjera'!AO33+'Geografía e Historia'!AO33+'Educación Física'!AO33+'Biología y Geología'!AO33+EPVA!AO33+Música!AO33+Religión!AO33+'Optativa 1'!AO33+'2ª Lengua Extranjera'!AO33+'Ciencias de la Computación'!AO33+'Optativa 2'!AO33+'Optativa 3'!AO33),2),0)</f>
        <v>0</v>
      </c>
      <c r="Y33" s="3"/>
      <c r="Z33" s="3"/>
      <c r="AA33" s="3"/>
      <c r="AB33" s="3"/>
      <c r="AC33" s="3"/>
      <c r="AD33" s="3"/>
      <c r="AE33" s="3"/>
      <c r="AF33" s="3"/>
    </row>
    <row r="34" spans="1:32" x14ac:dyDescent="0.25">
      <c r="A34" s="2">
        <v>31</v>
      </c>
      <c r="B34" s="5"/>
      <c r="C34" s="20" t="str">
        <f t="shared" si="1"/>
        <v>D</v>
      </c>
      <c r="D34" s="20" t="str">
        <f t="shared" si="2"/>
        <v>D</v>
      </c>
      <c r="E34" s="20" t="str">
        <f t="shared" si="3"/>
        <v>D</v>
      </c>
      <c r="F34" s="20" t="str">
        <f t="shared" si="4"/>
        <v>D</v>
      </c>
      <c r="G34" s="20" t="str">
        <f t="shared" si="5"/>
        <v>D</v>
      </c>
      <c r="H34" s="20" t="str">
        <f t="shared" si="6"/>
        <v>D</v>
      </c>
      <c r="I34" s="20" t="str">
        <f t="shared" si="7"/>
        <v>D</v>
      </c>
      <c r="J34" s="20" t="str">
        <f t="shared" si="8"/>
        <v>D</v>
      </c>
      <c r="P34" s="23">
        <f>IFERROR(ROUND(('Lengua y Literatura'!Z34+Matemáticas!Z34+'1ª Lengua Extranjera'!Z34+'Geografía e Historia'!Z34+'Educación Física'!Z34+'Biología y Geología'!Z34+EPVA!Z34+Música!Z34+Religión!Z34+'Optativa 1'!Z34+'2ª Lengua Extranjera'!Z34+'Ciencias de la Computación'!Z34+'Optativa 2'!Z34+'Optativa 3'!Z34)/('Lengua y Literatura'!AA34+Matemáticas!AA34+'1ª Lengua Extranjera'!AA34+'Geografía e Historia'!AA34+'Educación Física'!AA34+'Biología y Geología'!AA34+EPVA!AA34+Música!AA34+Religión!AA34+'Optativa 1'!AA34+'2ª Lengua Extranjera'!AA34+'Ciencias de la Computación'!AA34+'Optativa 2'!AA34+'Optativa 3'!AA34),2),0)</f>
        <v>0</v>
      </c>
      <c r="Q34" s="23">
        <f>IFERROR(ROUND(('Lengua y Literatura'!AB34+Matemáticas!AB34+'1ª Lengua Extranjera'!AB34+'Geografía e Historia'!AB34+'Educación Física'!AB34+'Biología y Geología'!AB34+EPVA!AB34+Música!AB34+Religión!AB34+'Optativa 1'!AB34+'2ª Lengua Extranjera'!AB34+'Ciencias de la Computación'!AB34+'Optativa 2'!AB34+'Optativa 3'!AB34)/('Lengua y Literatura'!AC34+Matemáticas!AC34+'1ª Lengua Extranjera'!AC34+'Geografía e Historia'!AC34+'Educación Física'!AC34+'Biología y Geología'!AC34+EPVA!AC34+Música!AC34+Religión!AC34+'Optativa 1'!AC34+'2ª Lengua Extranjera'!AC34+'Ciencias de la Computación'!AC34+'Optativa 2'!AC34+'Optativa 3'!AC34),2),0)</f>
        <v>0</v>
      </c>
      <c r="R34" s="23">
        <f>IFERROR(ROUND(('Lengua y Literatura'!AD34+Matemáticas!AD34+'1ª Lengua Extranjera'!AD34+'Geografía e Historia'!AD34+'Educación Física'!AD34+'Biología y Geología'!AD34+EPVA!AD34+Música!AD34+Religión!AD34+'Optativa 1'!AD34+'2ª Lengua Extranjera'!AD34+'Ciencias de la Computación'!AD34+'Optativa 2'!AD34+'Optativa 3'!AD34)/('Lengua y Literatura'!AE34+Matemáticas!AE34+'1ª Lengua Extranjera'!AE34+'Geografía e Historia'!AE34+'Educación Física'!AE34+'Biología y Geología'!AE34+EPVA!AE34+Música!AE34+Religión!AE34+'Optativa 1'!AE34+'2ª Lengua Extranjera'!AE34+'Ciencias de la Computación'!AE34+'Optativa 2'!AE34+'Optativa 3'!AE34),2),0)</f>
        <v>0</v>
      </c>
      <c r="S34" s="23">
        <f>IFERROR(ROUND(('Lengua y Literatura'!AF34+Matemáticas!AF34+'1ª Lengua Extranjera'!AF34+'Geografía e Historia'!AF34+'Educación Física'!AF34+'Biología y Geología'!AF34+EPVA!AF34+Música!AF34+Religión!AF34+'Optativa 1'!AF34+'2ª Lengua Extranjera'!AF34+'Ciencias de la Computación'!AF34+'Optativa 2'!AF34+'Optativa 3'!AF34)/('Lengua y Literatura'!AG34+Matemáticas!AG34+'1ª Lengua Extranjera'!AG34+'Geografía e Historia'!AG34+'Educación Física'!AG34+'Biología y Geología'!AG34+EPVA!AG34+Música!AG34+Religión!AG34+'Optativa 1'!AG34+'2ª Lengua Extranjera'!AG34+'Ciencias de la Computación'!AG34+'Optativa 2'!AG34+'Optativa 3'!AG34),2),0)</f>
        <v>0</v>
      </c>
      <c r="T34" s="23">
        <f>IFERROR(ROUND(('Lengua y Literatura'!AH34+Matemáticas!AH34+'1ª Lengua Extranjera'!AH34+'Geografía e Historia'!AH34+'Educación Física'!AH34+'Biología y Geología'!AH34+EPVA!AH34+Música!AH34+Religión!AH34+'Optativa 1'!AH34+'2ª Lengua Extranjera'!AH34+'Ciencias de la Computación'!AH34+'Optativa 2'!AH34+'Optativa 3'!AH34)/('Lengua y Literatura'!AI34+Matemáticas!AI34+'1ª Lengua Extranjera'!AI34+'Geografía e Historia'!AI34+'Educación Física'!AI34+'Biología y Geología'!AI34+EPVA!AI34+Música!AI34+Religión!AI34+'Optativa 1'!AI34+'2ª Lengua Extranjera'!AI34+'Ciencias de la Computación'!AI34+'Optativa 2'!AI34+'Optativa 3'!AI34),2),0)</f>
        <v>0</v>
      </c>
      <c r="U34" s="23">
        <f>IFERROR(ROUND(('Lengua y Literatura'!AJ34+Matemáticas!AJ34+'1ª Lengua Extranjera'!AJ34+'Geografía e Historia'!AJ34+'Educación Física'!AJ34+'Biología y Geología'!AJ34+EPVA!AJ34+Música!AJ34+Religión!AJ34+'Optativa 1'!AJ34+'2ª Lengua Extranjera'!AJ34+'Ciencias de la Computación'!AJ34+'Optativa 2'!AJ34+'Optativa 3'!AJ34)/('Lengua y Literatura'!AK34+Matemáticas!AK34+'1ª Lengua Extranjera'!AK34+'Geografía e Historia'!AK34+'Educación Física'!AK34+'Biología y Geología'!AK34+EPVA!AK34+Música!AK34+Religión!AK34+'Optativa 1'!AK34+'2ª Lengua Extranjera'!AK34+'Ciencias de la Computación'!AK34+'Optativa 2'!AK34+'Optativa 3'!AK34),2),0)</f>
        <v>0</v>
      </c>
      <c r="V34" s="23">
        <f>IFERROR(ROUND(('Lengua y Literatura'!AL34+Matemáticas!AL34+'1ª Lengua Extranjera'!AL34+'Geografía e Historia'!AL34+'Educación Física'!AL34+'Biología y Geología'!AL34+EPVA!AL34+Música!AL34+Religión!AL34+'Optativa 1'!AL34+'2ª Lengua Extranjera'!AL34+'Ciencias de la Computación'!AL34+'Optativa 2'!AL34+'Optativa 3'!AL34)/('Lengua y Literatura'!AM34+Matemáticas!AM34+'1ª Lengua Extranjera'!AM34+'Geografía e Historia'!AM34+'Educación Física'!AM34+'Biología y Geología'!AM34+EPVA!AM34+Música!AM34+Religión!AM34+'Optativa 1'!AM34+'2ª Lengua Extranjera'!AM34+'Ciencias de la Computación'!AM34+'Optativa 2'!AM34+'Optativa 3'!AM34),2),0)</f>
        <v>0</v>
      </c>
      <c r="W34" s="23">
        <f>IFERROR(ROUND(('Lengua y Literatura'!AN34+Matemáticas!AN34+'1ª Lengua Extranjera'!AN34+'Geografía e Historia'!AN34+'Educación Física'!AN34+'Biología y Geología'!AN34+EPVA!AN34+Música!AN34+Religión!AN34+'Optativa 1'!AN34+'2ª Lengua Extranjera'!AN34+'Ciencias de la Computación'!AN34+'Optativa 2'!AN34+'Optativa 3'!AN34)/('Lengua y Literatura'!AO34+Matemáticas!AO34+'1ª Lengua Extranjera'!AO34+'Geografía e Historia'!AO34+'Educación Física'!AO34+'Biología y Geología'!AO34+EPVA!AO34+Música!AO34+Religión!AO34+'Optativa 1'!AO34+'2ª Lengua Extranjera'!AO34+'Ciencias de la Computación'!AO34+'Optativa 2'!AO34+'Optativa 3'!AO34),2),0)</f>
        <v>0</v>
      </c>
      <c r="Y34" s="3"/>
      <c r="Z34" s="3"/>
      <c r="AA34" s="3"/>
      <c r="AB34" s="3"/>
      <c r="AC34" s="3"/>
      <c r="AD34" s="3"/>
      <c r="AE34" s="3"/>
      <c r="AF34" s="3"/>
    </row>
    <row r="35" spans="1:32" x14ac:dyDescent="0.25">
      <c r="A35" s="2">
        <v>32</v>
      </c>
      <c r="B35" s="6"/>
      <c r="C35" s="3" t="str">
        <f t="shared" si="1"/>
        <v>D</v>
      </c>
      <c r="D35" s="3" t="str">
        <f t="shared" si="2"/>
        <v>D</v>
      </c>
      <c r="E35" s="3" t="str">
        <f t="shared" si="3"/>
        <v>D</v>
      </c>
      <c r="F35" s="3" t="str">
        <f t="shared" si="4"/>
        <v>D</v>
      </c>
      <c r="G35" s="3" t="str">
        <f t="shared" si="5"/>
        <v>D</v>
      </c>
      <c r="H35" s="3" t="str">
        <f t="shared" si="6"/>
        <v>D</v>
      </c>
      <c r="I35" s="3" t="str">
        <f t="shared" si="7"/>
        <v>D</v>
      </c>
      <c r="J35" s="3" t="str">
        <f t="shared" si="8"/>
        <v>D</v>
      </c>
      <c r="P35" s="24">
        <f>IFERROR(ROUND(('Lengua y Literatura'!Z35+Matemáticas!Z35+'1ª Lengua Extranjera'!Z35+'Geografía e Historia'!Z35+'Educación Física'!Z35+'Biología y Geología'!Z35+EPVA!Z35+Música!Z35+Religión!Z35+'Optativa 1'!Z35+'2ª Lengua Extranjera'!Z35+'Ciencias de la Computación'!Z35+'Optativa 2'!Z35+'Optativa 3'!Z35)/('Lengua y Literatura'!AA35+Matemáticas!AA35+'1ª Lengua Extranjera'!AA35+'Geografía e Historia'!AA35+'Educación Física'!AA35+'Biología y Geología'!AA35+EPVA!AA35+Música!AA35+Religión!AA35+'Optativa 1'!AA35+'2ª Lengua Extranjera'!AA35+'Ciencias de la Computación'!AA35+'Optativa 2'!AA35+'Optativa 3'!AA35),2),0)</f>
        <v>0</v>
      </c>
      <c r="Q35" s="24">
        <f>IFERROR(ROUND(('Lengua y Literatura'!AB35+Matemáticas!AB35+'1ª Lengua Extranjera'!AB35+'Geografía e Historia'!AB35+'Educación Física'!AB35+'Biología y Geología'!AB35+EPVA!AB35+Música!AB35+Religión!AB35+'Optativa 1'!AB35+'2ª Lengua Extranjera'!AB35+'Ciencias de la Computación'!AB35+'Optativa 2'!AB35+'Optativa 3'!AB35)/('Lengua y Literatura'!AC35+Matemáticas!AC35+'1ª Lengua Extranjera'!AC35+'Geografía e Historia'!AC35+'Educación Física'!AC35+'Biología y Geología'!AC35+EPVA!AC35+Música!AC35+Religión!AC35+'Optativa 1'!AC35+'2ª Lengua Extranjera'!AC35+'Ciencias de la Computación'!AC35+'Optativa 2'!AC35+'Optativa 3'!AC35),2),0)</f>
        <v>0</v>
      </c>
      <c r="R35" s="24">
        <f>IFERROR(ROUND(('Lengua y Literatura'!AD35+Matemáticas!AD35+'1ª Lengua Extranjera'!AD35+'Geografía e Historia'!AD35+'Educación Física'!AD35+'Biología y Geología'!AD35+EPVA!AD35+Música!AD35+Religión!AD35+'Optativa 1'!AD35+'2ª Lengua Extranjera'!AD35+'Ciencias de la Computación'!AD35+'Optativa 2'!AD35+'Optativa 3'!AD35)/('Lengua y Literatura'!AE35+Matemáticas!AE35+'1ª Lengua Extranjera'!AE35+'Geografía e Historia'!AE35+'Educación Física'!AE35+'Biología y Geología'!AE35+EPVA!AE35+Música!AE35+Religión!AE35+'Optativa 1'!AE35+'2ª Lengua Extranjera'!AE35+'Ciencias de la Computación'!AE35+'Optativa 2'!AE35+'Optativa 3'!AE35),2),0)</f>
        <v>0</v>
      </c>
      <c r="S35" s="24">
        <f>IFERROR(ROUND(('Lengua y Literatura'!AF35+Matemáticas!AF35+'1ª Lengua Extranjera'!AF35+'Geografía e Historia'!AF35+'Educación Física'!AF35+'Biología y Geología'!AF35+EPVA!AF35+Música!AF35+Religión!AF35+'Optativa 1'!AF35+'2ª Lengua Extranjera'!AF35+'Ciencias de la Computación'!AF35+'Optativa 2'!AF35+'Optativa 3'!AF35)/('Lengua y Literatura'!AG35+Matemáticas!AG35+'1ª Lengua Extranjera'!AG35+'Geografía e Historia'!AG35+'Educación Física'!AG35+'Biología y Geología'!AG35+EPVA!AG35+Música!AG35+Religión!AG35+'Optativa 1'!AG35+'2ª Lengua Extranjera'!AG35+'Ciencias de la Computación'!AG35+'Optativa 2'!AG35+'Optativa 3'!AG35),2),0)</f>
        <v>0</v>
      </c>
      <c r="T35" s="24">
        <f>IFERROR(ROUND(('Lengua y Literatura'!AH35+Matemáticas!AH35+'1ª Lengua Extranjera'!AH35+'Geografía e Historia'!AH35+'Educación Física'!AH35+'Biología y Geología'!AH35+EPVA!AH35+Música!AH35+Religión!AH35+'Optativa 1'!AH35+'2ª Lengua Extranjera'!AH35+'Ciencias de la Computación'!AH35+'Optativa 2'!AH35+'Optativa 3'!AH35)/('Lengua y Literatura'!AI35+Matemáticas!AI35+'1ª Lengua Extranjera'!AI35+'Geografía e Historia'!AI35+'Educación Física'!AI35+'Biología y Geología'!AI35+EPVA!AI35+Música!AI35+Religión!AI35+'Optativa 1'!AI35+'2ª Lengua Extranjera'!AI35+'Ciencias de la Computación'!AI35+'Optativa 2'!AI35+'Optativa 3'!AI35),2),0)</f>
        <v>0</v>
      </c>
      <c r="U35" s="24">
        <f>IFERROR(ROUND(('Lengua y Literatura'!AJ35+Matemáticas!AJ35+'1ª Lengua Extranjera'!AJ35+'Geografía e Historia'!AJ35+'Educación Física'!AJ35+'Biología y Geología'!AJ35+EPVA!AJ35+Música!AJ35+Religión!AJ35+'Optativa 1'!AJ35+'2ª Lengua Extranjera'!AJ35+'Ciencias de la Computación'!AJ35+'Optativa 2'!AJ35+'Optativa 3'!AJ35)/('Lengua y Literatura'!AK35+Matemáticas!AK35+'1ª Lengua Extranjera'!AK35+'Geografía e Historia'!AK35+'Educación Física'!AK35+'Biología y Geología'!AK35+EPVA!AK35+Música!AK35+Religión!AK35+'Optativa 1'!AK35+'2ª Lengua Extranjera'!AK35+'Ciencias de la Computación'!AK35+'Optativa 2'!AK35+'Optativa 3'!AK35),2),0)</f>
        <v>0</v>
      </c>
      <c r="V35" s="24">
        <f>IFERROR(ROUND(('Lengua y Literatura'!AL35+Matemáticas!AL35+'1ª Lengua Extranjera'!AL35+'Geografía e Historia'!AL35+'Educación Física'!AL35+'Biología y Geología'!AL35+EPVA!AL35+Música!AL35+Religión!AL35+'Optativa 1'!AL35+'2ª Lengua Extranjera'!AL35+'Ciencias de la Computación'!AL35+'Optativa 2'!AL35+'Optativa 3'!AL35)/('Lengua y Literatura'!AM35+Matemáticas!AM35+'1ª Lengua Extranjera'!AM35+'Geografía e Historia'!AM35+'Educación Física'!AM35+'Biología y Geología'!AM35+EPVA!AM35+Música!AM35+Religión!AM35+'Optativa 1'!AM35+'2ª Lengua Extranjera'!AM35+'Ciencias de la Computación'!AM35+'Optativa 2'!AM35+'Optativa 3'!AM35),2),0)</f>
        <v>0</v>
      </c>
      <c r="W35" s="24">
        <f>IFERROR(ROUND(('Lengua y Literatura'!AN35+Matemáticas!AN35+'1ª Lengua Extranjera'!AN35+'Geografía e Historia'!AN35+'Educación Física'!AN35+'Biología y Geología'!AN35+EPVA!AN35+Música!AN35+Religión!AN35+'Optativa 1'!AN35+'2ª Lengua Extranjera'!AN35+'Ciencias de la Computación'!AN35+'Optativa 2'!AN35+'Optativa 3'!AN35)/('Lengua y Literatura'!AO35+Matemáticas!AO35+'1ª Lengua Extranjera'!AO35+'Geografía e Historia'!AO35+'Educación Física'!AO35+'Biología y Geología'!AO35+EPVA!AO35+Música!AO35+Religión!AO35+'Optativa 1'!AO35+'2ª Lengua Extranjera'!AO35+'Ciencias de la Computación'!AO35+'Optativa 2'!AO35+'Optativa 3'!AO35),2),0)</f>
        <v>0</v>
      </c>
      <c r="Y35" s="3"/>
      <c r="Z35" s="3"/>
      <c r="AA35" s="3"/>
      <c r="AB35" s="3"/>
      <c r="AC35" s="3"/>
      <c r="AD35" s="3"/>
      <c r="AE35" s="3"/>
      <c r="AF35" s="3"/>
    </row>
    <row r="36" spans="1:32" x14ac:dyDescent="0.25">
      <c r="A36" s="2">
        <v>33</v>
      </c>
      <c r="B36" s="5"/>
      <c r="C36" s="20" t="str">
        <f t="shared" si="1"/>
        <v>D</v>
      </c>
      <c r="D36" s="20" t="str">
        <f t="shared" si="2"/>
        <v>D</v>
      </c>
      <c r="E36" s="20" t="str">
        <f t="shared" si="3"/>
        <v>D</v>
      </c>
      <c r="F36" s="20" t="str">
        <f t="shared" si="4"/>
        <v>D</v>
      </c>
      <c r="G36" s="20" t="str">
        <f t="shared" si="5"/>
        <v>D</v>
      </c>
      <c r="H36" s="20" t="str">
        <f t="shared" si="6"/>
        <v>D</v>
      </c>
      <c r="I36" s="20" t="str">
        <f t="shared" si="7"/>
        <v>D</v>
      </c>
      <c r="J36" s="20" t="str">
        <f t="shared" si="8"/>
        <v>D</v>
      </c>
      <c r="P36" s="23">
        <f>IFERROR(ROUND(('Lengua y Literatura'!Z36+Matemáticas!Z36+'1ª Lengua Extranjera'!Z36+'Geografía e Historia'!Z36+'Educación Física'!Z36+'Biología y Geología'!Z36+EPVA!Z36+Música!Z36+Religión!Z36+'Optativa 1'!Z36+'2ª Lengua Extranjera'!Z36+'Ciencias de la Computación'!Z36+'Optativa 2'!Z36+'Optativa 3'!Z36)/('Lengua y Literatura'!AA36+Matemáticas!AA36+'1ª Lengua Extranjera'!AA36+'Geografía e Historia'!AA36+'Educación Física'!AA36+'Biología y Geología'!AA36+EPVA!AA36+Música!AA36+Religión!AA36+'Optativa 1'!AA36+'2ª Lengua Extranjera'!AA36+'Ciencias de la Computación'!AA36+'Optativa 2'!AA36+'Optativa 3'!AA36),2),0)</f>
        <v>0</v>
      </c>
      <c r="Q36" s="23">
        <f>IFERROR(ROUND(('Lengua y Literatura'!AB36+Matemáticas!AB36+'1ª Lengua Extranjera'!AB36+'Geografía e Historia'!AB36+'Educación Física'!AB36+'Biología y Geología'!AB36+EPVA!AB36+Música!AB36+Religión!AB36+'Optativa 1'!AB36+'2ª Lengua Extranjera'!AB36+'Ciencias de la Computación'!AB36+'Optativa 2'!AB36+'Optativa 3'!AB36)/('Lengua y Literatura'!AC36+Matemáticas!AC36+'1ª Lengua Extranjera'!AC36+'Geografía e Historia'!AC36+'Educación Física'!AC36+'Biología y Geología'!AC36+EPVA!AC36+Música!AC36+Religión!AC36+'Optativa 1'!AC36+'2ª Lengua Extranjera'!AC36+'Ciencias de la Computación'!AC36+'Optativa 2'!AC36+'Optativa 3'!AC36),2),0)</f>
        <v>0</v>
      </c>
      <c r="R36" s="23">
        <f>IFERROR(ROUND(('Lengua y Literatura'!AD36+Matemáticas!AD36+'1ª Lengua Extranjera'!AD36+'Geografía e Historia'!AD36+'Educación Física'!AD36+'Biología y Geología'!AD36+EPVA!AD36+Música!AD36+Religión!AD36+'Optativa 1'!AD36+'2ª Lengua Extranjera'!AD36+'Ciencias de la Computación'!AD36+'Optativa 2'!AD36+'Optativa 3'!AD36)/('Lengua y Literatura'!AE36+Matemáticas!AE36+'1ª Lengua Extranjera'!AE36+'Geografía e Historia'!AE36+'Educación Física'!AE36+'Biología y Geología'!AE36+EPVA!AE36+Música!AE36+Religión!AE36+'Optativa 1'!AE36+'2ª Lengua Extranjera'!AE36+'Ciencias de la Computación'!AE36+'Optativa 2'!AE36+'Optativa 3'!AE36),2),0)</f>
        <v>0</v>
      </c>
      <c r="S36" s="23">
        <f>IFERROR(ROUND(('Lengua y Literatura'!AF36+Matemáticas!AF36+'1ª Lengua Extranjera'!AF36+'Geografía e Historia'!AF36+'Educación Física'!AF36+'Biología y Geología'!AF36+EPVA!AF36+Música!AF36+Religión!AF36+'Optativa 1'!AF36+'2ª Lengua Extranjera'!AF36+'Ciencias de la Computación'!AF36+'Optativa 2'!AF36+'Optativa 3'!AF36)/('Lengua y Literatura'!AG36+Matemáticas!AG36+'1ª Lengua Extranjera'!AG36+'Geografía e Historia'!AG36+'Educación Física'!AG36+'Biología y Geología'!AG36+EPVA!AG36+Música!AG36+Religión!AG36+'Optativa 1'!AG36+'2ª Lengua Extranjera'!AG36+'Ciencias de la Computación'!AG36+'Optativa 2'!AG36+'Optativa 3'!AG36),2),0)</f>
        <v>0</v>
      </c>
      <c r="T36" s="23">
        <f>IFERROR(ROUND(('Lengua y Literatura'!AH36+Matemáticas!AH36+'1ª Lengua Extranjera'!AH36+'Geografía e Historia'!AH36+'Educación Física'!AH36+'Biología y Geología'!AH36+EPVA!AH36+Música!AH36+Religión!AH36+'Optativa 1'!AH36+'2ª Lengua Extranjera'!AH36+'Ciencias de la Computación'!AH36+'Optativa 2'!AH36+'Optativa 3'!AH36)/('Lengua y Literatura'!AI36+Matemáticas!AI36+'1ª Lengua Extranjera'!AI36+'Geografía e Historia'!AI36+'Educación Física'!AI36+'Biología y Geología'!AI36+EPVA!AI36+Música!AI36+Religión!AI36+'Optativa 1'!AI36+'2ª Lengua Extranjera'!AI36+'Ciencias de la Computación'!AI36+'Optativa 2'!AI36+'Optativa 3'!AI36),2),0)</f>
        <v>0</v>
      </c>
      <c r="U36" s="23">
        <f>IFERROR(ROUND(('Lengua y Literatura'!AJ36+Matemáticas!AJ36+'1ª Lengua Extranjera'!AJ36+'Geografía e Historia'!AJ36+'Educación Física'!AJ36+'Biología y Geología'!AJ36+EPVA!AJ36+Música!AJ36+Religión!AJ36+'Optativa 1'!AJ36+'2ª Lengua Extranjera'!AJ36+'Ciencias de la Computación'!AJ36+'Optativa 2'!AJ36+'Optativa 3'!AJ36)/('Lengua y Literatura'!AK36+Matemáticas!AK36+'1ª Lengua Extranjera'!AK36+'Geografía e Historia'!AK36+'Educación Física'!AK36+'Biología y Geología'!AK36+EPVA!AK36+Música!AK36+Religión!AK36+'Optativa 1'!AK36+'2ª Lengua Extranjera'!AK36+'Ciencias de la Computación'!AK36+'Optativa 2'!AK36+'Optativa 3'!AK36),2),0)</f>
        <v>0</v>
      </c>
      <c r="V36" s="23">
        <f>IFERROR(ROUND(('Lengua y Literatura'!AL36+Matemáticas!AL36+'1ª Lengua Extranjera'!AL36+'Geografía e Historia'!AL36+'Educación Física'!AL36+'Biología y Geología'!AL36+EPVA!AL36+Música!AL36+Religión!AL36+'Optativa 1'!AL36+'2ª Lengua Extranjera'!AL36+'Ciencias de la Computación'!AL36+'Optativa 2'!AL36+'Optativa 3'!AL36)/('Lengua y Literatura'!AM36+Matemáticas!AM36+'1ª Lengua Extranjera'!AM36+'Geografía e Historia'!AM36+'Educación Física'!AM36+'Biología y Geología'!AM36+EPVA!AM36+Música!AM36+Religión!AM36+'Optativa 1'!AM36+'2ª Lengua Extranjera'!AM36+'Ciencias de la Computación'!AM36+'Optativa 2'!AM36+'Optativa 3'!AM36),2),0)</f>
        <v>0</v>
      </c>
      <c r="W36" s="23">
        <f>IFERROR(ROUND(('Lengua y Literatura'!AN36+Matemáticas!AN36+'1ª Lengua Extranjera'!AN36+'Geografía e Historia'!AN36+'Educación Física'!AN36+'Biología y Geología'!AN36+EPVA!AN36+Música!AN36+Religión!AN36+'Optativa 1'!AN36+'2ª Lengua Extranjera'!AN36+'Ciencias de la Computación'!AN36+'Optativa 2'!AN36+'Optativa 3'!AN36)/('Lengua y Literatura'!AO36+Matemáticas!AO36+'1ª Lengua Extranjera'!AO36+'Geografía e Historia'!AO36+'Educación Física'!AO36+'Biología y Geología'!AO36+EPVA!AO36+Música!AO36+Religión!AO36+'Optativa 1'!AO36+'2ª Lengua Extranjera'!AO36+'Ciencias de la Computación'!AO36+'Optativa 2'!AO36+'Optativa 3'!AO36),2),0)</f>
        <v>0</v>
      </c>
      <c r="Y36" s="3"/>
      <c r="Z36" s="3"/>
      <c r="AA36" s="3"/>
      <c r="AB36" s="3"/>
      <c r="AC36" s="3"/>
      <c r="AD36" s="3"/>
      <c r="AE36" s="3"/>
      <c r="AF36" s="3"/>
    </row>
    <row r="37" spans="1:32" x14ac:dyDescent="0.25">
      <c r="A37" s="2">
        <v>34</v>
      </c>
      <c r="B37" s="6"/>
      <c r="C37" s="3" t="str">
        <f t="shared" si="1"/>
        <v>D</v>
      </c>
      <c r="D37" s="3" t="str">
        <f t="shared" si="2"/>
        <v>D</v>
      </c>
      <c r="E37" s="3" t="str">
        <f t="shared" si="3"/>
        <v>D</v>
      </c>
      <c r="F37" s="3" t="str">
        <f t="shared" si="4"/>
        <v>D</v>
      </c>
      <c r="G37" s="3" t="str">
        <f t="shared" si="5"/>
        <v>D</v>
      </c>
      <c r="H37" s="3" t="str">
        <f t="shared" si="6"/>
        <v>D</v>
      </c>
      <c r="I37" s="3" t="str">
        <f t="shared" si="7"/>
        <v>D</v>
      </c>
      <c r="J37" s="3" t="str">
        <f t="shared" si="8"/>
        <v>D</v>
      </c>
      <c r="P37" s="24">
        <f>IFERROR(ROUND(('Lengua y Literatura'!Z37+Matemáticas!Z37+'1ª Lengua Extranjera'!Z37+'Geografía e Historia'!Z37+'Educación Física'!Z37+'Biología y Geología'!Z37+EPVA!Z37+Música!Z37+Religión!Z37+'Optativa 1'!Z37+'2ª Lengua Extranjera'!Z37+'Ciencias de la Computación'!Z37+'Optativa 2'!Z37+'Optativa 3'!Z37)/('Lengua y Literatura'!AA37+Matemáticas!AA37+'1ª Lengua Extranjera'!AA37+'Geografía e Historia'!AA37+'Educación Física'!AA37+'Biología y Geología'!AA37+EPVA!AA37+Música!AA37+Religión!AA37+'Optativa 1'!AA37+'2ª Lengua Extranjera'!AA37+'Ciencias de la Computación'!AA37+'Optativa 2'!AA37+'Optativa 3'!AA37),2),0)</f>
        <v>0</v>
      </c>
      <c r="Q37" s="24">
        <f>IFERROR(ROUND(('Lengua y Literatura'!AB37+Matemáticas!AB37+'1ª Lengua Extranjera'!AB37+'Geografía e Historia'!AB37+'Educación Física'!AB37+'Biología y Geología'!AB37+EPVA!AB37+Música!AB37+Religión!AB37+'Optativa 1'!AB37+'2ª Lengua Extranjera'!AB37+'Ciencias de la Computación'!AB37+'Optativa 2'!AB37+'Optativa 3'!AB37)/('Lengua y Literatura'!AC37+Matemáticas!AC37+'1ª Lengua Extranjera'!AC37+'Geografía e Historia'!AC37+'Educación Física'!AC37+'Biología y Geología'!AC37+EPVA!AC37+Música!AC37+Religión!AC37+'Optativa 1'!AC37+'2ª Lengua Extranjera'!AC37+'Ciencias de la Computación'!AC37+'Optativa 2'!AC37+'Optativa 3'!AC37),2),0)</f>
        <v>0</v>
      </c>
      <c r="R37" s="24">
        <f>IFERROR(ROUND(('Lengua y Literatura'!AD37+Matemáticas!AD37+'1ª Lengua Extranjera'!AD37+'Geografía e Historia'!AD37+'Educación Física'!AD37+'Biología y Geología'!AD37+EPVA!AD37+Música!AD37+Religión!AD37+'Optativa 1'!AD37+'2ª Lengua Extranjera'!AD37+'Ciencias de la Computación'!AD37+'Optativa 2'!AD37+'Optativa 3'!AD37)/('Lengua y Literatura'!AE37+Matemáticas!AE37+'1ª Lengua Extranjera'!AE37+'Geografía e Historia'!AE37+'Educación Física'!AE37+'Biología y Geología'!AE37+EPVA!AE37+Música!AE37+Religión!AE37+'Optativa 1'!AE37+'2ª Lengua Extranjera'!AE37+'Ciencias de la Computación'!AE37+'Optativa 2'!AE37+'Optativa 3'!AE37),2),0)</f>
        <v>0</v>
      </c>
      <c r="S37" s="24">
        <f>IFERROR(ROUND(('Lengua y Literatura'!AF37+Matemáticas!AF37+'1ª Lengua Extranjera'!AF37+'Geografía e Historia'!AF37+'Educación Física'!AF37+'Biología y Geología'!AF37+EPVA!AF37+Música!AF37+Religión!AF37+'Optativa 1'!AF37+'2ª Lengua Extranjera'!AF37+'Ciencias de la Computación'!AF37+'Optativa 2'!AF37+'Optativa 3'!AF37)/('Lengua y Literatura'!AG37+Matemáticas!AG37+'1ª Lengua Extranjera'!AG37+'Geografía e Historia'!AG37+'Educación Física'!AG37+'Biología y Geología'!AG37+EPVA!AG37+Música!AG37+Religión!AG37+'Optativa 1'!AG37+'2ª Lengua Extranjera'!AG37+'Ciencias de la Computación'!AG37+'Optativa 2'!AG37+'Optativa 3'!AG37),2),0)</f>
        <v>0</v>
      </c>
      <c r="T37" s="24">
        <f>IFERROR(ROUND(('Lengua y Literatura'!AH37+Matemáticas!AH37+'1ª Lengua Extranjera'!AH37+'Geografía e Historia'!AH37+'Educación Física'!AH37+'Biología y Geología'!AH37+EPVA!AH37+Música!AH37+Religión!AH37+'Optativa 1'!AH37+'2ª Lengua Extranjera'!AH37+'Ciencias de la Computación'!AH37+'Optativa 2'!AH37+'Optativa 3'!AH37)/('Lengua y Literatura'!AI37+Matemáticas!AI37+'1ª Lengua Extranjera'!AI37+'Geografía e Historia'!AI37+'Educación Física'!AI37+'Biología y Geología'!AI37+EPVA!AI37+Música!AI37+Religión!AI37+'Optativa 1'!AI37+'2ª Lengua Extranjera'!AI37+'Ciencias de la Computación'!AI37+'Optativa 2'!AI37+'Optativa 3'!AI37),2),0)</f>
        <v>0</v>
      </c>
      <c r="U37" s="24">
        <f>IFERROR(ROUND(('Lengua y Literatura'!AJ37+Matemáticas!AJ37+'1ª Lengua Extranjera'!AJ37+'Geografía e Historia'!AJ37+'Educación Física'!AJ37+'Biología y Geología'!AJ37+EPVA!AJ37+Música!AJ37+Religión!AJ37+'Optativa 1'!AJ37+'2ª Lengua Extranjera'!AJ37+'Ciencias de la Computación'!AJ37+'Optativa 2'!AJ37+'Optativa 3'!AJ37)/('Lengua y Literatura'!AK37+Matemáticas!AK37+'1ª Lengua Extranjera'!AK37+'Geografía e Historia'!AK37+'Educación Física'!AK37+'Biología y Geología'!AK37+EPVA!AK37+Música!AK37+Religión!AK37+'Optativa 1'!AK37+'2ª Lengua Extranjera'!AK37+'Ciencias de la Computación'!AK37+'Optativa 2'!AK37+'Optativa 3'!AK37),2),0)</f>
        <v>0</v>
      </c>
      <c r="V37" s="24">
        <f>IFERROR(ROUND(('Lengua y Literatura'!AL37+Matemáticas!AL37+'1ª Lengua Extranjera'!AL37+'Geografía e Historia'!AL37+'Educación Física'!AL37+'Biología y Geología'!AL37+EPVA!AL37+Música!AL37+Religión!AL37+'Optativa 1'!AL37+'2ª Lengua Extranjera'!AL37+'Ciencias de la Computación'!AL37+'Optativa 2'!AL37+'Optativa 3'!AL37)/('Lengua y Literatura'!AM37+Matemáticas!AM37+'1ª Lengua Extranjera'!AM37+'Geografía e Historia'!AM37+'Educación Física'!AM37+'Biología y Geología'!AM37+EPVA!AM37+Música!AM37+Religión!AM37+'Optativa 1'!AM37+'2ª Lengua Extranjera'!AM37+'Ciencias de la Computación'!AM37+'Optativa 2'!AM37+'Optativa 3'!AM37),2),0)</f>
        <v>0</v>
      </c>
      <c r="W37" s="24">
        <f>IFERROR(ROUND(('Lengua y Literatura'!AN37+Matemáticas!AN37+'1ª Lengua Extranjera'!AN37+'Geografía e Historia'!AN37+'Educación Física'!AN37+'Biología y Geología'!AN37+EPVA!AN37+Música!AN37+Religión!AN37+'Optativa 1'!AN37+'2ª Lengua Extranjera'!AN37+'Ciencias de la Computación'!AN37+'Optativa 2'!AN37+'Optativa 3'!AN37)/('Lengua y Literatura'!AO37+Matemáticas!AO37+'1ª Lengua Extranjera'!AO37+'Geografía e Historia'!AO37+'Educación Física'!AO37+'Biología y Geología'!AO37+EPVA!AO37+Música!AO37+Religión!AO37+'Optativa 1'!AO37+'2ª Lengua Extranjera'!AO37+'Ciencias de la Computación'!AO37+'Optativa 2'!AO37+'Optativa 3'!AO37),2),0)</f>
        <v>0</v>
      </c>
      <c r="Y37" s="3"/>
      <c r="Z37" s="3"/>
      <c r="AA37" s="3"/>
      <c r="AB37" s="3"/>
      <c r="AC37" s="3"/>
      <c r="AD37" s="3"/>
      <c r="AE37" s="3"/>
      <c r="AF37" s="3"/>
    </row>
    <row r="38" spans="1:32" x14ac:dyDescent="0.25">
      <c r="A38" s="2">
        <v>35</v>
      </c>
      <c r="B38" s="5"/>
      <c r="C38" s="20" t="str">
        <f t="shared" si="1"/>
        <v>D</v>
      </c>
      <c r="D38" s="20" t="str">
        <f t="shared" si="2"/>
        <v>D</v>
      </c>
      <c r="E38" s="20" t="str">
        <f t="shared" si="3"/>
        <v>D</v>
      </c>
      <c r="F38" s="20" t="str">
        <f t="shared" si="4"/>
        <v>D</v>
      </c>
      <c r="G38" s="20" t="str">
        <f t="shared" si="5"/>
        <v>D</v>
      </c>
      <c r="H38" s="20" t="str">
        <f t="shared" si="6"/>
        <v>D</v>
      </c>
      <c r="I38" s="20" t="str">
        <f t="shared" si="7"/>
        <v>D</v>
      </c>
      <c r="J38" s="20" t="str">
        <f t="shared" si="8"/>
        <v>D</v>
      </c>
      <c r="P38" s="23">
        <f>IFERROR(ROUND(('Lengua y Literatura'!Z38+Matemáticas!Z38+'1ª Lengua Extranjera'!Z38+'Geografía e Historia'!Z38+'Educación Física'!Z38+'Biología y Geología'!Z38+EPVA!Z38+Música!Z38+Religión!Z38+'Optativa 1'!Z38+'2ª Lengua Extranjera'!Z38+'Ciencias de la Computación'!Z38+'Optativa 2'!Z38+'Optativa 3'!Z38)/('Lengua y Literatura'!AA38+Matemáticas!AA38+'1ª Lengua Extranjera'!AA38+'Geografía e Historia'!AA38+'Educación Física'!AA38+'Biología y Geología'!AA38+EPVA!AA38+Música!AA38+Religión!AA38+'Optativa 1'!AA38+'2ª Lengua Extranjera'!AA38+'Ciencias de la Computación'!AA38+'Optativa 2'!AA38+'Optativa 3'!AA38),2),0)</f>
        <v>0</v>
      </c>
      <c r="Q38" s="23">
        <f>IFERROR(ROUND(('Lengua y Literatura'!AB38+Matemáticas!AB38+'1ª Lengua Extranjera'!AB38+'Geografía e Historia'!AB38+'Educación Física'!AB38+'Biología y Geología'!AB38+EPVA!AB38+Música!AB38+Religión!AB38+'Optativa 1'!AB38+'2ª Lengua Extranjera'!AB38+'Ciencias de la Computación'!AB38+'Optativa 2'!AB38+'Optativa 3'!AB38)/('Lengua y Literatura'!AC38+Matemáticas!AC38+'1ª Lengua Extranjera'!AC38+'Geografía e Historia'!AC38+'Educación Física'!AC38+'Biología y Geología'!AC38+EPVA!AC38+Música!AC38+Religión!AC38+'Optativa 1'!AC38+'2ª Lengua Extranjera'!AC38+'Ciencias de la Computación'!AC38+'Optativa 2'!AC38+'Optativa 3'!AC38),2),0)</f>
        <v>0</v>
      </c>
      <c r="R38" s="23">
        <f>IFERROR(ROUND(('Lengua y Literatura'!AD38+Matemáticas!AD38+'1ª Lengua Extranjera'!AD38+'Geografía e Historia'!AD38+'Educación Física'!AD38+'Biología y Geología'!AD38+EPVA!AD38+Música!AD38+Religión!AD38+'Optativa 1'!AD38+'2ª Lengua Extranjera'!AD38+'Ciencias de la Computación'!AD38+'Optativa 2'!AD38+'Optativa 3'!AD38)/('Lengua y Literatura'!AE38+Matemáticas!AE38+'1ª Lengua Extranjera'!AE38+'Geografía e Historia'!AE38+'Educación Física'!AE38+'Biología y Geología'!AE38+EPVA!AE38+Música!AE38+Religión!AE38+'Optativa 1'!AE38+'2ª Lengua Extranjera'!AE38+'Ciencias de la Computación'!AE38+'Optativa 2'!AE38+'Optativa 3'!AE38),2),0)</f>
        <v>0</v>
      </c>
      <c r="S38" s="23">
        <f>IFERROR(ROUND(('Lengua y Literatura'!AF38+Matemáticas!AF38+'1ª Lengua Extranjera'!AF38+'Geografía e Historia'!AF38+'Educación Física'!AF38+'Biología y Geología'!AF38+EPVA!AF38+Música!AF38+Religión!AF38+'Optativa 1'!AF38+'2ª Lengua Extranjera'!AF38+'Ciencias de la Computación'!AF38+'Optativa 2'!AF38+'Optativa 3'!AF38)/('Lengua y Literatura'!AG38+Matemáticas!AG38+'1ª Lengua Extranjera'!AG38+'Geografía e Historia'!AG38+'Educación Física'!AG38+'Biología y Geología'!AG38+EPVA!AG38+Música!AG38+Religión!AG38+'Optativa 1'!AG38+'2ª Lengua Extranjera'!AG38+'Ciencias de la Computación'!AG38+'Optativa 2'!AG38+'Optativa 3'!AG38),2),0)</f>
        <v>0</v>
      </c>
      <c r="T38" s="23">
        <f>IFERROR(ROUND(('Lengua y Literatura'!AH38+Matemáticas!AH38+'1ª Lengua Extranjera'!AH38+'Geografía e Historia'!AH38+'Educación Física'!AH38+'Biología y Geología'!AH38+EPVA!AH38+Música!AH38+Religión!AH38+'Optativa 1'!AH38+'2ª Lengua Extranjera'!AH38+'Ciencias de la Computación'!AH38+'Optativa 2'!AH38+'Optativa 3'!AH38)/('Lengua y Literatura'!AI38+Matemáticas!AI38+'1ª Lengua Extranjera'!AI38+'Geografía e Historia'!AI38+'Educación Física'!AI38+'Biología y Geología'!AI38+EPVA!AI38+Música!AI38+Religión!AI38+'Optativa 1'!AI38+'2ª Lengua Extranjera'!AI38+'Ciencias de la Computación'!AI38+'Optativa 2'!AI38+'Optativa 3'!AI38),2),0)</f>
        <v>0</v>
      </c>
      <c r="U38" s="23">
        <f>IFERROR(ROUND(('Lengua y Literatura'!AJ38+Matemáticas!AJ38+'1ª Lengua Extranjera'!AJ38+'Geografía e Historia'!AJ38+'Educación Física'!AJ38+'Biología y Geología'!AJ38+EPVA!AJ38+Música!AJ38+Religión!AJ38+'Optativa 1'!AJ38+'2ª Lengua Extranjera'!AJ38+'Ciencias de la Computación'!AJ38+'Optativa 2'!AJ38+'Optativa 3'!AJ38)/('Lengua y Literatura'!AK38+Matemáticas!AK38+'1ª Lengua Extranjera'!AK38+'Geografía e Historia'!AK38+'Educación Física'!AK38+'Biología y Geología'!AK38+EPVA!AK38+Música!AK38+Religión!AK38+'Optativa 1'!AK38+'2ª Lengua Extranjera'!AK38+'Ciencias de la Computación'!AK38+'Optativa 2'!AK38+'Optativa 3'!AK38),2),0)</f>
        <v>0</v>
      </c>
      <c r="V38" s="23">
        <f>IFERROR(ROUND(('Lengua y Literatura'!AL38+Matemáticas!AL38+'1ª Lengua Extranjera'!AL38+'Geografía e Historia'!AL38+'Educación Física'!AL38+'Biología y Geología'!AL38+EPVA!AL38+Música!AL38+Religión!AL38+'Optativa 1'!AL38+'2ª Lengua Extranjera'!AL38+'Ciencias de la Computación'!AL38+'Optativa 2'!AL38+'Optativa 3'!AL38)/('Lengua y Literatura'!AM38+Matemáticas!AM38+'1ª Lengua Extranjera'!AM38+'Geografía e Historia'!AM38+'Educación Física'!AM38+'Biología y Geología'!AM38+EPVA!AM38+Música!AM38+Religión!AM38+'Optativa 1'!AM38+'2ª Lengua Extranjera'!AM38+'Ciencias de la Computación'!AM38+'Optativa 2'!AM38+'Optativa 3'!AM38),2),0)</f>
        <v>0</v>
      </c>
      <c r="W38" s="23">
        <f>IFERROR(ROUND(('Lengua y Literatura'!AN38+Matemáticas!AN38+'1ª Lengua Extranjera'!AN38+'Geografía e Historia'!AN38+'Educación Física'!AN38+'Biología y Geología'!AN38+EPVA!AN38+Música!AN38+Religión!AN38+'Optativa 1'!AN38+'2ª Lengua Extranjera'!AN38+'Ciencias de la Computación'!AN38+'Optativa 2'!AN38+'Optativa 3'!AN38)/('Lengua y Literatura'!AO38+Matemáticas!AO38+'1ª Lengua Extranjera'!AO38+'Geografía e Historia'!AO38+'Educación Física'!AO38+'Biología y Geología'!AO38+EPVA!AO38+Música!AO38+Religión!AO38+'Optativa 1'!AO38+'2ª Lengua Extranjera'!AO38+'Ciencias de la Computación'!AO38+'Optativa 2'!AO38+'Optativa 3'!AO38),2),0)</f>
        <v>0</v>
      </c>
      <c r="Y38" s="3"/>
      <c r="Z38" s="3"/>
      <c r="AA38" s="3"/>
      <c r="AB38" s="3"/>
      <c r="AC38" s="3"/>
      <c r="AD38" s="3"/>
      <c r="AE38" s="3"/>
      <c r="AF38" s="3"/>
    </row>
    <row r="39" spans="1:32" x14ac:dyDescent="0.25">
      <c r="A39" s="2">
        <v>36</v>
      </c>
      <c r="B39" s="6"/>
      <c r="C39" s="3" t="str">
        <f t="shared" si="1"/>
        <v>D</v>
      </c>
      <c r="D39" s="3" t="str">
        <f t="shared" si="2"/>
        <v>D</v>
      </c>
      <c r="E39" s="3" t="str">
        <f t="shared" si="3"/>
        <v>D</v>
      </c>
      <c r="F39" s="3" t="str">
        <f t="shared" si="4"/>
        <v>D</v>
      </c>
      <c r="G39" s="3" t="str">
        <f t="shared" si="5"/>
        <v>D</v>
      </c>
      <c r="H39" s="3" t="str">
        <f t="shared" si="6"/>
        <v>D</v>
      </c>
      <c r="I39" s="3" t="str">
        <f t="shared" si="7"/>
        <v>D</v>
      </c>
      <c r="J39" s="3" t="str">
        <f t="shared" si="8"/>
        <v>D</v>
      </c>
      <c r="P39" s="24">
        <f>IFERROR(ROUND(('Lengua y Literatura'!Z39+Matemáticas!Z39+'1ª Lengua Extranjera'!Z39+'Geografía e Historia'!Z39+'Educación Física'!Z39+'Biología y Geología'!Z39+EPVA!Z39+Música!Z39+Religión!Z39+'Optativa 1'!Z39+'2ª Lengua Extranjera'!Z39+'Ciencias de la Computación'!Z39+'Optativa 2'!Z39+'Optativa 3'!Z39)/('Lengua y Literatura'!AA39+Matemáticas!AA39+'1ª Lengua Extranjera'!AA39+'Geografía e Historia'!AA39+'Educación Física'!AA39+'Biología y Geología'!AA39+EPVA!AA39+Música!AA39+Religión!AA39+'Optativa 1'!AA39+'2ª Lengua Extranjera'!AA39+'Ciencias de la Computación'!AA39+'Optativa 2'!AA39+'Optativa 3'!AA39),2),0)</f>
        <v>0</v>
      </c>
      <c r="Q39" s="24">
        <f>IFERROR(ROUND(('Lengua y Literatura'!AB39+Matemáticas!AB39+'1ª Lengua Extranjera'!AB39+'Geografía e Historia'!AB39+'Educación Física'!AB39+'Biología y Geología'!AB39+EPVA!AB39+Música!AB39+Religión!AB39+'Optativa 1'!AB39+'2ª Lengua Extranjera'!AB39+'Ciencias de la Computación'!AB39+'Optativa 2'!AB39+'Optativa 3'!AB39)/('Lengua y Literatura'!AC39+Matemáticas!AC39+'1ª Lengua Extranjera'!AC39+'Geografía e Historia'!AC39+'Educación Física'!AC39+'Biología y Geología'!AC39+EPVA!AC39+Música!AC39+Religión!AC39+'Optativa 1'!AC39+'2ª Lengua Extranjera'!AC39+'Ciencias de la Computación'!AC39+'Optativa 2'!AC39+'Optativa 3'!AC39),2),0)</f>
        <v>0</v>
      </c>
      <c r="R39" s="24">
        <f>IFERROR(ROUND(('Lengua y Literatura'!AD39+Matemáticas!AD39+'1ª Lengua Extranjera'!AD39+'Geografía e Historia'!AD39+'Educación Física'!AD39+'Biología y Geología'!AD39+EPVA!AD39+Música!AD39+Religión!AD39+'Optativa 1'!AD39+'2ª Lengua Extranjera'!AD39+'Ciencias de la Computación'!AD39+'Optativa 2'!AD39+'Optativa 3'!AD39)/('Lengua y Literatura'!AE39+Matemáticas!AE39+'1ª Lengua Extranjera'!AE39+'Geografía e Historia'!AE39+'Educación Física'!AE39+'Biología y Geología'!AE39+EPVA!AE39+Música!AE39+Religión!AE39+'Optativa 1'!AE39+'2ª Lengua Extranjera'!AE39+'Ciencias de la Computación'!AE39+'Optativa 2'!AE39+'Optativa 3'!AE39),2),0)</f>
        <v>0</v>
      </c>
      <c r="S39" s="24">
        <f>IFERROR(ROUND(('Lengua y Literatura'!AF39+Matemáticas!AF39+'1ª Lengua Extranjera'!AF39+'Geografía e Historia'!AF39+'Educación Física'!AF39+'Biología y Geología'!AF39+EPVA!AF39+Música!AF39+Religión!AF39+'Optativa 1'!AF39+'2ª Lengua Extranjera'!AF39+'Ciencias de la Computación'!AF39+'Optativa 2'!AF39+'Optativa 3'!AF39)/('Lengua y Literatura'!AG39+Matemáticas!AG39+'1ª Lengua Extranjera'!AG39+'Geografía e Historia'!AG39+'Educación Física'!AG39+'Biología y Geología'!AG39+EPVA!AG39+Música!AG39+Religión!AG39+'Optativa 1'!AG39+'2ª Lengua Extranjera'!AG39+'Ciencias de la Computación'!AG39+'Optativa 2'!AG39+'Optativa 3'!AG39),2),0)</f>
        <v>0</v>
      </c>
      <c r="T39" s="24">
        <f>IFERROR(ROUND(('Lengua y Literatura'!AH39+Matemáticas!AH39+'1ª Lengua Extranjera'!AH39+'Geografía e Historia'!AH39+'Educación Física'!AH39+'Biología y Geología'!AH39+EPVA!AH39+Música!AH39+Religión!AH39+'Optativa 1'!AH39+'2ª Lengua Extranjera'!AH39+'Ciencias de la Computación'!AH39+'Optativa 2'!AH39+'Optativa 3'!AH39)/('Lengua y Literatura'!AI39+Matemáticas!AI39+'1ª Lengua Extranjera'!AI39+'Geografía e Historia'!AI39+'Educación Física'!AI39+'Biología y Geología'!AI39+EPVA!AI39+Música!AI39+Religión!AI39+'Optativa 1'!AI39+'2ª Lengua Extranjera'!AI39+'Ciencias de la Computación'!AI39+'Optativa 2'!AI39+'Optativa 3'!AI39),2),0)</f>
        <v>0</v>
      </c>
      <c r="U39" s="24">
        <f>IFERROR(ROUND(('Lengua y Literatura'!AJ39+Matemáticas!AJ39+'1ª Lengua Extranjera'!AJ39+'Geografía e Historia'!AJ39+'Educación Física'!AJ39+'Biología y Geología'!AJ39+EPVA!AJ39+Música!AJ39+Religión!AJ39+'Optativa 1'!AJ39+'2ª Lengua Extranjera'!AJ39+'Ciencias de la Computación'!AJ39+'Optativa 2'!AJ39+'Optativa 3'!AJ39)/('Lengua y Literatura'!AK39+Matemáticas!AK39+'1ª Lengua Extranjera'!AK39+'Geografía e Historia'!AK39+'Educación Física'!AK39+'Biología y Geología'!AK39+EPVA!AK39+Música!AK39+Religión!AK39+'Optativa 1'!AK39+'2ª Lengua Extranjera'!AK39+'Ciencias de la Computación'!AK39+'Optativa 2'!AK39+'Optativa 3'!AK39),2),0)</f>
        <v>0</v>
      </c>
      <c r="V39" s="24">
        <f>IFERROR(ROUND(('Lengua y Literatura'!AL39+Matemáticas!AL39+'1ª Lengua Extranjera'!AL39+'Geografía e Historia'!AL39+'Educación Física'!AL39+'Biología y Geología'!AL39+EPVA!AL39+Música!AL39+Religión!AL39+'Optativa 1'!AL39+'2ª Lengua Extranjera'!AL39+'Ciencias de la Computación'!AL39+'Optativa 2'!AL39+'Optativa 3'!AL39)/('Lengua y Literatura'!AM39+Matemáticas!AM39+'1ª Lengua Extranjera'!AM39+'Geografía e Historia'!AM39+'Educación Física'!AM39+'Biología y Geología'!AM39+EPVA!AM39+Música!AM39+Religión!AM39+'Optativa 1'!AM39+'2ª Lengua Extranjera'!AM39+'Ciencias de la Computación'!AM39+'Optativa 2'!AM39+'Optativa 3'!AM39),2),0)</f>
        <v>0</v>
      </c>
      <c r="W39" s="24">
        <f>IFERROR(ROUND(('Lengua y Literatura'!AN39+Matemáticas!AN39+'1ª Lengua Extranjera'!AN39+'Geografía e Historia'!AN39+'Educación Física'!AN39+'Biología y Geología'!AN39+EPVA!AN39+Música!AN39+Religión!AN39+'Optativa 1'!AN39+'2ª Lengua Extranjera'!AN39+'Ciencias de la Computación'!AN39+'Optativa 2'!AN39+'Optativa 3'!AN39)/('Lengua y Literatura'!AO39+Matemáticas!AO39+'1ª Lengua Extranjera'!AO39+'Geografía e Historia'!AO39+'Educación Física'!AO39+'Biología y Geología'!AO39+EPVA!AO39+Música!AO39+Religión!AO39+'Optativa 1'!AO39+'2ª Lengua Extranjera'!AO39+'Ciencias de la Computación'!AO39+'Optativa 2'!AO39+'Optativa 3'!AO39),2),0)</f>
        <v>0</v>
      </c>
      <c r="Y39" s="3"/>
      <c r="Z39" s="3"/>
      <c r="AA39" s="3"/>
      <c r="AB39" s="3"/>
      <c r="AC39" s="3"/>
      <c r="AD39" s="3"/>
      <c r="AE39" s="3"/>
      <c r="AF39" s="3"/>
    </row>
    <row r="40" spans="1:32" x14ac:dyDescent="0.25">
      <c r="A40" s="2">
        <v>37</v>
      </c>
      <c r="B40" s="5"/>
      <c r="C40" s="20" t="str">
        <f t="shared" si="1"/>
        <v>D</v>
      </c>
      <c r="D40" s="20" t="str">
        <f t="shared" si="2"/>
        <v>D</v>
      </c>
      <c r="E40" s="20" t="str">
        <f t="shared" si="3"/>
        <v>D</v>
      </c>
      <c r="F40" s="20" t="str">
        <f t="shared" si="4"/>
        <v>D</v>
      </c>
      <c r="G40" s="20" t="str">
        <f t="shared" si="5"/>
        <v>D</v>
      </c>
      <c r="H40" s="20" t="str">
        <f t="shared" si="6"/>
        <v>D</v>
      </c>
      <c r="I40" s="20" t="str">
        <f t="shared" si="7"/>
        <v>D</v>
      </c>
      <c r="J40" s="20" t="str">
        <f t="shared" si="8"/>
        <v>D</v>
      </c>
      <c r="P40" s="23">
        <f>IFERROR(ROUND(('Lengua y Literatura'!Z40+Matemáticas!Z40+'1ª Lengua Extranjera'!Z40+'Geografía e Historia'!Z40+'Educación Física'!Z40+'Biología y Geología'!Z40+EPVA!Z40+Música!Z40+Religión!Z40+'Optativa 1'!Z40+'2ª Lengua Extranjera'!Z40+'Ciencias de la Computación'!Z40+'Optativa 2'!Z40+'Optativa 3'!Z40)/('Lengua y Literatura'!AA40+Matemáticas!AA40+'1ª Lengua Extranjera'!AA40+'Geografía e Historia'!AA40+'Educación Física'!AA40+'Biología y Geología'!AA40+EPVA!AA40+Música!AA40+Religión!AA40+'Optativa 1'!AA40+'2ª Lengua Extranjera'!AA40+'Ciencias de la Computación'!AA40+'Optativa 2'!AA40+'Optativa 3'!AA40),2),0)</f>
        <v>0</v>
      </c>
      <c r="Q40" s="23">
        <f>IFERROR(ROUND(('Lengua y Literatura'!AB40+Matemáticas!AB40+'1ª Lengua Extranjera'!AB40+'Geografía e Historia'!AB40+'Educación Física'!AB40+'Biología y Geología'!AB40+EPVA!AB40+Música!AB40+Religión!AB40+'Optativa 1'!AB40+'2ª Lengua Extranjera'!AB40+'Ciencias de la Computación'!AB40+'Optativa 2'!AB40+'Optativa 3'!AB40)/('Lengua y Literatura'!AC40+Matemáticas!AC40+'1ª Lengua Extranjera'!AC40+'Geografía e Historia'!AC40+'Educación Física'!AC40+'Biología y Geología'!AC40+EPVA!AC40+Música!AC40+Religión!AC40+'Optativa 1'!AC40+'2ª Lengua Extranjera'!AC40+'Ciencias de la Computación'!AC40+'Optativa 2'!AC40+'Optativa 3'!AC40),2),0)</f>
        <v>0</v>
      </c>
      <c r="R40" s="23">
        <f>IFERROR(ROUND(('Lengua y Literatura'!AD40+Matemáticas!AD40+'1ª Lengua Extranjera'!AD40+'Geografía e Historia'!AD40+'Educación Física'!AD40+'Biología y Geología'!AD40+EPVA!AD40+Música!AD40+Religión!AD40+'Optativa 1'!AD40+'2ª Lengua Extranjera'!AD40+'Ciencias de la Computación'!AD40+'Optativa 2'!AD40+'Optativa 3'!AD40)/('Lengua y Literatura'!AE40+Matemáticas!AE40+'1ª Lengua Extranjera'!AE40+'Geografía e Historia'!AE40+'Educación Física'!AE40+'Biología y Geología'!AE40+EPVA!AE40+Música!AE40+Religión!AE40+'Optativa 1'!AE40+'2ª Lengua Extranjera'!AE40+'Ciencias de la Computación'!AE40+'Optativa 2'!AE40+'Optativa 3'!AE40),2),0)</f>
        <v>0</v>
      </c>
      <c r="S40" s="23">
        <f>IFERROR(ROUND(('Lengua y Literatura'!AF40+Matemáticas!AF40+'1ª Lengua Extranjera'!AF40+'Geografía e Historia'!AF40+'Educación Física'!AF40+'Biología y Geología'!AF40+EPVA!AF40+Música!AF40+Religión!AF40+'Optativa 1'!AF40+'2ª Lengua Extranjera'!AF40+'Ciencias de la Computación'!AF40+'Optativa 2'!AF40+'Optativa 3'!AF40)/('Lengua y Literatura'!AG40+Matemáticas!AG40+'1ª Lengua Extranjera'!AG40+'Geografía e Historia'!AG40+'Educación Física'!AG40+'Biología y Geología'!AG40+EPVA!AG40+Música!AG40+Religión!AG40+'Optativa 1'!AG40+'2ª Lengua Extranjera'!AG40+'Ciencias de la Computación'!AG40+'Optativa 2'!AG40+'Optativa 3'!AG40),2),0)</f>
        <v>0</v>
      </c>
      <c r="T40" s="23">
        <f>IFERROR(ROUND(('Lengua y Literatura'!AH40+Matemáticas!AH40+'1ª Lengua Extranjera'!AH40+'Geografía e Historia'!AH40+'Educación Física'!AH40+'Biología y Geología'!AH40+EPVA!AH40+Música!AH40+Religión!AH40+'Optativa 1'!AH40+'2ª Lengua Extranjera'!AH40+'Ciencias de la Computación'!AH40+'Optativa 2'!AH40+'Optativa 3'!AH40)/('Lengua y Literatura'!AI40+Matemáticas!AI40+'1ª Lengua Extranjera'!AI40+'Geografía e Historia'!AI40+'Educación Física'!AI40+'Biología y Geología'!AI40+EPVA!AI40+Música!AI40+Religión!AI40+'Optativa 1'!AI40+'2ª Lengua Extranjera'!AI40+'Ciencias de la Computación'!AI40+'Optativa 2'!AI40+'Optativa 3'!AI40),2),0)</f>
        <v>0</v>
      </c>
      <c r="U40" s="23">
        <f>IFERROR(ROUND(('Lengua y Literatura'!AJ40+Matemáticas!AJ40+'1ª Lengua Extranjera'!AJ40+'Geografía e Historia'!AJ40+'Educación Física'!AJ40+'Biología y Geología'!AJ40+EPVA!AJ40+Música!AJ40+Religión!AJ40+'Optativa 1'!AJ40+'2ª Lengua Extranjera'!AJ40+'Ciencias de la Computación'!AJ40+'Optativa 2'!AJ40+'Optativa 3'!AJ40)/('Lengua y Literatura'!AK40+Matemáticas!AK40+'1ª Lengua Extranjera'!AK40+'Geografía e Historia'!AK40+'Educación Física'!AK40+'Biología y Geología'!AK40+EPVA!AK40+Música!AK40+Religión!AK40+'Optativa 1'!AK40+'2ª Lengua Extranjera'!AK40+'Ciencias de la Computación'!AK40+'Optativa 2'!AK40+'Optativa 3'!AK40),2),0)</f>
        <v>0</v>
      </c>
      <c r="V40" s="23">
        <f>IFERROR(ROUND(('Lengua y Literatura'!AL40+Matemáticas!AL40+'1ª Lengua Extranjera'!AL40+'Geografía e Historia'!AL40+'Educación Física'!AL40+'Biología y Geología'!AL40+EPVA!AL40+Música!AL40+Religión!AL40+'Optativa 1'!AL40+'2ª Lengua Extranjera'!AL40+'Ciencias de la Computación'!AL40+'Optativa 2'!AL40+'Optativa 3'!AL40)/('Lengua y Literatura'!AM40+Matemáticas!AM40+'1ª Lengua Extranjera'!AM40+'Geografía e Historia'!AM40+'Educación Física'!AM40+'Biología y Geología'!AM40+EPVA!AM40+Música!AM40+Religión!AM40+'Optativa 1'!AM40+'2ª Lengua Extranjera'!AM40+'Ciencias de la Computación'!AM40+'Optativa 2'!AM40+'Optativa 3'!AM40),2),0)</f>
        <v>0</v>
      </c>
      <c r="W40" s="23">
        <f>IFERROR(ROUND(('Lengua y Literatura'!AN40+Matemáticas!AN40+'1ª Lengua Extranjera'!AN40+'Geografía e Historia'!AN40+'Educación Física'!AN40+'Biología y Geología'!AN40+EPVA!AN40+Música!AN40+Religión!AN40+'Optativa 1'!AN40+'2ª Lengua Extranjera'!AN40+'Ciencias de la Computación'!AN40+'Optativa 2'!AN40+'Optativa 3'!AN40)/('Lengua y Literatura'!AO40+Matemáticas!AO40+'1ª Lengua Extranjera'!AO40+'Geografía e Historia'!AO40+'Educación Física'!AO40+'Biología y Geología'!AO40+EPVA!AO40+Música!AO40+Religión!AO40+'Optativa 1'!AO40+'2ª Lengua Extranjera'!AO40+'Ciencias de la Computación'!AO40+'Optativa 2'!AO40+'Optativa 3'!AO40),2),0)</f>
        <v>0</v>
      </c>
      <c r="Y40" s="3"/>
      <c r="Z40" s="3"/>
      <c r="AA40" s="3"/>
      <c r="AB40" s="3"/>
      <c r="AC40" s="3"/>
      <c r="AD40" s="3"/>
      <c r="AE40" s="3"/>
      <c r="AF40" s="3"/>
    </row>
    <row r="41" spans="1:32" x14ac:dyDescent="0.25">
      <c r="A41" s="2">
        <v>38</v>
      </c>
      <c r="B41" s="6"/>
      <c r="C41" s="3" t="str">
        <f t="shared" si="1"/>
        <v>D</v>
      </c>
      <c r="D41" s="3" t="str">
        <f t="shared" si="2"/>
        <v>D</v>
      </c>
      <c r="E41" s="3" t="str">
        <f t="shared" si="3"/>
        <v>D</v>
      </c>
      <c r="F41" s="3" t="str">
        <f t="shared" si="4"/>
        <v>D</v>
      </c>
      <c r="G41" s="3" t="str">
        <f t="shared" si="5"/>
        <v>D</v>
      </c>
      <c r="H41" s="3" t="str">
        <f t="shared" si="6"/>
        <v>D</v>
      </c>
      <c r="I41" s="3" t="str">
        <f t="shared" si="7"/>
        <v>D</v>
      </c>
      <c r="J41" s="3" t="str">
        <f t="shared" si="8"/>
        <v>D</v>
      </c>
      <c r="P41" s="24">
        <f>IFERROR(ROUND(('Lengua y Literatura'!Z41+Matemáticas!Z41+'1ª Lengua Extranjera'!Z41+'Geografía e Historia'!Z41+'Educación Física'!Z41+'Biología y Geología'!Z41+EPVA!Z41+Música!Z41+Religión!Z41+'Optativa 1'!Z41+'2ª Lengua Extranjera'!Z41+'Ciencias de la Computación'!Z41+'Optativa 2'!Z41+'Optativa 3'!Z41)/('Lengua y Literatura'!AA41+Matemáticas!AA41+'1ª Lengua Extranjera'!AA41+'Geografía e Historia'!AA41+'Educación Física'!AA41+'Biología y Geología'!AA41+EPVA!AA41+Música!AA41+Religión!AA41+'Optativa 1'!AA41+'2ª Lengua Extranjera'!AA41+'Ciencias de la Computación'!AA41+'Optativa 2'!AA41+'Optativa 3'!AA41),2),0)</f>
        <v>0</v>
      </c>
      <c r="Q41" s="24">
        <f>IFERROR(ROUND(('Lengua y Literatura'!AB41+Matemáticas!AB41+'1ª Lengua Extranjera'!AB41+'Geografía e Historia'!AB41+'Educación Física'!AB41+'Biología y Geología'!AB41+EPVA!AB41+Música!AB41+Religión!AB41+'Optativa 1'!AB41+'2ª Lengua Extranjera'!AB41+'Ciencias de la Computación'!AB41+'Optativa 2'!AB41+'Optativa 3'!AB41)/('Lengua y Literatura'!AC41+Matemáticas!AC41+'1ª Lengua Extranjera'!AC41+'Geografía e Historia'!AC41+'Educación Física'!AC41+'Biología y Geología'!AC41+EPVA!AC41+Música!AC41+Religión!AC41+'Optativa 1'!AC41+'2ª Lengua Extranjera'!AC41+'Ciencias de la Computación'!AC41+'Optativa 2'!AC41+'Optativa 3'!AC41),2),0)</f>
        <v>0</v>
      </c>
      <c r="R41" s="24">
        <f>IFERROR(ROUND(('Lengua y Literatura'!AD41+Matemáticas!AD41+'1ª Lengua Extranjera'!AD41+'Geografía e Historia'!AD41+'Educación Física'!AD41+'Biología y Geología'!AD41+EPVA!AD41+Música!AD41+Religión!AD41+'Optativa 1'!AD41+'2ª Lengua Extranjera'!AD41+'Ciencias de la Computación'!AD41+'Optativa 2'!AD41+'Optativa 3'!AD41)/('Lengua y Literatura'!AE41+Matemáticas!AE41+'1ª Lengua Extranjera'!AE41+'Geografía e Historia'!AE41+'Educación Física'!AE41+'Biología y Geología'!AE41+EPVA!AE41+Música!AE41+Religión!AE41+'Optativa 1'!AE41+'2ª Lengua Extranjera'!AE41+'Ciencias de la Computación'!AE41+'Optativa 2'!AE41+'Optativa 3'!AE41),2),0)</f>
        <v>0</v>
      </c>
      <c r="S41" s="24">
        <f>IFERROR(ROUND(('Lengua y Literatura'!AF41+Matemáticas!AF41+'1ª Lengua Extranjera'!AF41+'Geografía e Historia'!AF41+'Educación Física'!AF41+'Biología y Geología'!AF41+EPVA!AF41+Música!AF41+Religión!AF41+'Optativa 1'!AF41+'2ª Lengua Extranjera'!AF41+'Ciencias de la Computación'!AF41+'Optativa 2'!AF41+'Optativa 3'!AF41)/('Lengua y Literatura'!AG41+Matemáticas!AG41+'1ª Lengua Extranjera'!AG41+'Geografía e Historia'!AG41+'Educación Física'!AG41+'Biología y Geología'!AG41+EPVA!AG41+Música!AG41+Religión!AG41+'Optativa 1'!AG41+'2ª Lengua Extranjera'!AG41+'Ciencias de la Computación'!AG41+'Optativa 2'!AG41+'Optativa 3'!AG41),2),0)</f>
        <v>0</v>
      </c>
      <c r="T41" s="24">
        <f>IFERROR(ROUND(('Lengua y Literatura'!AH41+Matemáticas!AH41+'1ª Lengua Extranjera'!AH41+'Geografía e Historia'!AH41+'Educación Física'!AH41+'Biología y Geología'!AH41+EPVA!AH41+Música!AH41+Religión!AH41+'Optativa 1'!AH41+'2ª Lengua Extranjera'!AH41+'Ciencias de la Computación'!AH41+'Optativa 2'!AH41+'Optativa 3'!AH41)/('Lengua y Literatura'!AI41+Matemáticas!AI41+'1ª Lengua Extranjera'!AI41+'Geografía e Historia'!AI41+'Educación Física'!AI41+'Biología y Geología'!AI41+EPVA!AI41+Música!AI41+Religión!AI41+'Optativa 1'!AI41+'2ª Lengua Extranjera'!AI41+'Ciencias de la Computación'!AI41+'Optativa 2'!AI41+'Optativa 3'!AI41),2),0)</f>
        <v>0</v>
      </c>
      <c r="U41" s="24">
        <f>IFERROR(ROUND(('Lengua y Literatura'!AJ41+Matemáticas!AJ41+'1ª Lengua Extranjera'!AJ41+'Geografía e Historia'!AJ41+'Educación Física'!AJ41+'Biología y Geología'!AJ41+EPVA!AJ41+Música!AJ41+Religión!AJ41+'Optativa 1'!AJ41+'2ª Lengua Extranjera'!AJ41+'Ciencias de la Computación'!AJ41+'Optativa 2'!AJ41+'Optativa 3'!AJ41)/('Lengua y Literatura'!AK41+Matemáticas!AK41+'1ª Lengua Extranjera'!AK41+'Geografía e Historia'!AK41+'Educación Física'!AK41+'Biología y Geología'!AK41+EPVA!AK41+Música!AK41+Religión!AK41+'Optativa 1'!AK41+'2ª Lengua Extranjera'!AK41+'Ciencias de la Computación'!AK41+'Optativa 2'!AK41+'Optativa 3'!AK41),2),0)</f>
        <v>0</v>
      </c>
      <c r="V41" s="24">
        <f>IFERROR(ROUND(('Lengua y Literatura'!AL41+Matemáticas!AL41+'1ª Lengua Extranjera'!AL41+'Geografía e Historia'!AL41+'Educación Física'!AL41+'Biología y Geología'!AL41+EPVA!AL41+Música!AL41+Religión!AL41+'Optativa 1'!AL41+'2ª Lengua Extranjera'!AL41+'Ciencias de la Computación'!AL41+'Optativa 2'!AL41+'Optativa 3'!AL41)/('Lengua y Literatura'!AM41+Matemáticas!AM41+'1ª Lengua Extranjera'!AM41+'Geografía e Historia'!AM41+'Educación Física'!AM41+'Biología y Geología'!AM41+EPVA!AM41+Música!AM41+Religión!AM41+'Optativa 1'!AM41+'2ª Lengua Extranjera'!AM41+'Ciencias de la Computación'!AM41+'Optativa 2'!AM41+'Optativa 3'!AM41),2),0)</f>
        <v>0</v>
      </c>
      <c r="W41" s="24">
        <f>IFERROR(ROUND(('Lengua y Literatura'!AN41+Matemáticas!AN41+'1ª Lengua Extranjera'!AN41+'Geografía e Historia'!AN41+'Educación Física'!AN41+'Biología y Geología'!AN41+EPVA!AN41+Música!AN41+Religión!AN41+'Optativa 1'!AN41+'2ª Lengua Extranjera'!AN41+'Ciencias de la Computación'!AN41+'Optativa 2'!AN41+'Optativa 3'!AN41)/('Lengua y Literatura'!AO41+Matemáticas!AO41+'1ª Lengua Extranjera'!AO41+'Geografía e Historia'!AO41+'Educación Física'!AO41+'Biología y Geología'!AO41+EPVA!AO41+Música!AO41+Religión!AO41+'Optativa 1'!AO41+'2ª Lengua Extranjera'!AO41+'Ciencias de la Computación'!AO41+'Optativa 2'!AO41+'Optativa 3'!AO41),2),0)</f>
        <v>0</v>
      </c>
      <c r="Y41" s="3"/>
      <c r="Z41" s="3"/>
      <c r="AA41" s="3"/>
      <c r="AB41" s="3"/>
      <c r="AC41" s="3"/>
      <c r="AD41" s="3"/>
      <c r="AE41" s="3"/>
      <c r="AF41" s="3"/>
    </row>
    <row r="42" spans="1:32" x14ac:dyDescent="0.25">
      <c r="A42" s="2">
        <v>39</v>
      </c>
      <c r="B42" s="5"/>
      <c r="C42" s="20" t="str">
        <f t="shared" si="1"/>
        <v>D</v>
      </c>
      <c r="D42" s="20" t="str">
        <f t="shared" si="2"/>
        <v>D</v>
      </c>
      <c r="E42" s="20" t="str">
        <f t="shared" si="3"/>
        <v>D</v>
      </c>
      <c r="F42" s="20" t="str">
        <f t="shared" si="4"/>
        <v>D</v>
      </c>
      <c r="G42" s="20" t="str">
        <f t="shared" si="5"/>
        <v>D</v>
      </c>
      <c r="H42" s="20" t="str">
        <f t="shared" si="6"/>
        <v>D</v>
      </c>
      <c r="I42" s="20" t="str">
        <f t="shared" si="7"/>
        <v>D</v>
      </c>
      <c r="J42" s="20" t="str">
        <f t="shared" si="8"/>
        <v>D</v>
      </c>
      <c r="P42" s="23">
        <f>IFERROR(ROUND(('Lengua y Literatura'!Z42+Matemáticas!Z42+'1ª Lengua Extranjera'!Z42+'Geografía e Historia'!Z42+'Educación Física'!Z42+'Biología y Geología'!Z42+EPVA!Z42+Música!Z42+Religión!Z42+'Optativa 1'!Z42+'2ª Lengua Extranjera'!Z42+'Ciencias de la Computación'!Z42+'Optativa 2'!Z42+'Optativa 3'!Z42)/('Lengua y Literatura'!AA42+Matemáticas!AA42+'1ª Lengua Extranjera'!AA42+'Geografía e Historia'!AA42+'Educación Física'!AA42+'Biología y Geología'!AA42+EPVA!AA42+Música!AA42+Religión!AA42+'Optativa 1'!AA42+'2ª Lengua Extranjera'!AA42+'Ciencias de la Computación'!AA42+'Optativa 2'!AA42+'Optativa 3'!AA42),2),0)</f>
        <v>0</v>
      </c>
      <c r="Q42" s="23">
        <f>IFERROR(ROUND(('Lengua y Literatura'!AB42+Matemáticas!AB42+'1ª Lengua Extranjera'!AB42+'Geografía e Historia'!AB42+'Educación Física'!AB42+'Biología y Geología'!AB42+EPVA!AB42+Música!AB42+Religión!AB42+'Optativa 1'!AB42+'2ª Lengua Extranjera'!AB42+'Ciencias de la Computación'!AB42+'Optativa 2'!AB42+'Optativa 3'!AB42)/('Lengua y Literatura'!AC42+Matemáticas!AC42+'1ª Lengua Extranjera'!AC42+'Geografía e Historia'!AC42+'Educación Física'!AC42+'Biología y Geología'!AC42+EPVA!AC42+Música!AC42+Religión!AC42+'Optativa 1'!AC42+'2ª Lengua Extranjera'!AC42+'Ciencias de la Computación'!AC42+'Optativa 2'!AC42+'Optativa 3'!AC42),2),0)</f>
        <v>0</v>
      </c>
      <c r="R42" s="23">
        <f>IFERROR(ROUND(('Lengua y Literatura'!AD42+Matemáticas!AD42+'1ª Lengua Extranjera'!AD42+'Geografía e Historia'!AD42+'Educación Física'!AD42+'Biología y Geología'!AD42+EPVA!AD42+Música!AD42+Religión!AD42+'Optativa 1'!AD42+'2ª Lengua Extranjera'!AD42+'Ciencias de la Computación'!AD42+'Optativa 2'!AD42+'Optativa 3'!AD42)/('Lengua y Literatura'!AE42+Matemáticas!AE42+'1ª Lengua Extranjera'!AE42+'Geografía e Historia'!AE42+'Educación Física'!AE42+'Biología y Geología'!AE42+EPVA!AE42+Música!AE42+Religión!AE42+'Optativa 1'!AE42+'2ª Lengua Extranjera'!AE42+'Ciencias de la Computación'!AE42+'Optativa 2'!AE42+'Optativa 3'!AE42),2),0)</f>
        <v>0</v>
      </c>
      <c r="S42" s="23">
        <f>IFERROR(ROUND(('Lengua y Literatura'!AF42+Matemáticas!AF42+'1ª Lengua Extranjera'!AF42+'Geografía e Historia'!AF42+'Educación Física'!AF42+'Biología y Geología'!AF42+EPVA!AF42+Música!AF42+Religión!AF42+'Optativa 1'!AF42+'2ª Lengua Extranjera'!AF42+'Ciencias de la Computación'!AF42+'Optativa 2'!AF42+'Optativa 3'!AF42)/('Lengua y Literatura'!AG42+Matemáticas!AG42+'1ª Lengua Extranjera'!AG42+'Geografía e Historia'!AG42+'Educación Física'!AG42+'Biología y Geología'!AG42+EPVA!AG42+Música!AG42+Religión!AG42+'Optativa 1'!AG42+'2ª Lengua Extranjera'!AG42+'Ciencias de la Computación'!AG42+'Optativa 2'!AG42+'Optativa 3'!AG42),2),0)</f>
        <v>0</v>
      </c>
      <c r="T42" s="23">
        <f>IFERROR(ROUND(('Lengua y Literatura'!AH42+Matemáticas!AH42+'1ª Lengua Extranjera'!AH42+'Geografía e Historia'!AH42+'Educación Física'!AH42+'Biología y Geología'!AH42+EPVA!AH42+Música!AH42+Religión!AH42+'Optativa 1'!AH42+'2ª Lengua Extranjera'!AH42+'Ciencias de la Computación'!AH42+'Optativa 2'!AH42+'Optativa 3'!AH42)/('Lengua y Literatura'!AI42+Matemáticas!AI42+'1ª Lengua Extranjera'!AI42+'Geografía e Historia'!AI42+'Educación Física'!AI42+'Biología y Geología'!AI42+EPVA!AI42+Música!AI42+Religión!AI42+'Optativa 1'!AI42+'2ª Lengua Extranjera'!AI42+'Ciencias de la Computación'!AI42+'Optativa 2'!AI42+'Optativa 3'!AI42),2),0)</f>
        <v>0</v>
      </c>
      <c r="U42" s="23">
        <f>IFERROR(ROUND(('Lengua y Literatura'!AJ42+Matemáticas!AJ42+'1ª Lengua Extranjera'!AJ42+'Geografía e Historia'!AJ42+'Educación Física'!AJ42+'Biología y Geología'!AJ42+EPVA!AJ42+Música!AJ42+Religión!AJ42+'Optativa 1'!AJ42+'2ª Lengua Extranjera'!AJ42+'Ciencias de la Computación'!AJ42+'Optativa 2'!AJ42+'Optativa 3'!AJ42)/('Lengua y Literatura'!AK42+Matemáticas!AK42+'1ª Lengua Extranjera'!AK42+'Geografía e Historia'!AK42+'Educación Física'!AK42+'Biología y Geología'!AK42+EPVA!AK42+Música!AK42+Religión!AK42+'Optativa 1'!AK42+'2ª Lengua Extranjera'!AK42+'Ciencias de la Computación'!AK42+'Optativa 2'!AK42+'Optativa 3'!AK42),2),0)</f>
        <v>0</v>
      </c>
      <c r="V42" s="23">
        <f>IFERROR(ROUND(('Lengua y Literatura'!AL42+Matemáticas!AL42+'1ª Lengua Extranjera'!AL42+'Geografía e Historia'!AL42+'Educación Física'!AL42+'Biología y Geología'!AL42+EPVA!AL42+Música!AL42+Religión!AL42+'Optativa 1'!AL42+'2ª Lengua Extranjera'!AL42+'Ciencias de la Computación'!AL42+'Optativa 2'!AL42+'Optativa 3'!AL42)/('Lengua y Literatura'!AM42+Matemáticas!AM42+'1ª Lengua Extranjera'!AM42+'Geografía e Historia'!AM42+'Educación Física'!AM42+'Biología y Geología'!AM42+EPVA!AM42+Música!AM42+Religión!AM42+'Optativa 1'!AM42+'2ª Lengua Extranjera'!AM42+'Ciencias de la Computación'!AM42+'Optativa 2'!AM42+'Optativa 3'!AM42),2),0)</f>
        <v>0</v>
      </c>
      <c r="W42" s="23">
        <f>IFERROR(ROUND(('Lengua y Literatura'!AN42+Matemáticas!AN42+'1ª Lengua Extranjera'!AN42+'Geografía e Historia'!AN42+'Educación Física'!AN42+'Biología y Geología'!AN42+EPVA!AN42+Música!AN42+Religión!AN42+'Optativa 1'!AN42+'2ª Lengua Extranjera'!AN42+'Ciencias de la Computación'!AN42+'Optativa 2'!AN42+'Optativa 3'!AN42)/('Lengua y Literatura'!AO42+Matemáticas!AO42+'1ª Lengua Extranjera'!AO42+'Geografía e Historia'!AO42+'Educación Física'!AO42+'Biología y Geología'!AO42+EPVA!AO42+Música!AO42+Religión!AO42+'Optativa 1'!AO42+'2ª Lengua Extranjera'!AO42+'Ciencias de la Computación'!AO42+'Optativa 2'!AO42+'Optativa 3'!AO42),2),0)</f>
        <v>0</v>
      </c>
      <c r="Y42" s="3"/>
      <c r="Z42" s="3"/>
      <c r="AA42" s="3"/>
      <c r="AB42" s="3"/>
      <c r="AC42" s="3"/>
      <c r="AD42" s="3"/>
      <c r="AE42" s="3"/>
      <c r="AF42" s="3"/>
    </row>
    <row r="43" spans="1:32" x14ac:dyDescent="0.25">
      <c r="A43" s="2">
        <v>40</v>
      </c>
      <c r="B43" s="6"/>
      <c r="C43" s="3" t="str">
        <f t="shared" si="1"/>
        <v>D</v>
      </c>
      <c r="D43" s="3" t="str">
        <f t="shared" si="2"/>
        <v>D</v>
      </c>
      <c r="E43" s="3" t="str">
        <f t="shared" si="3"/>
        <v>D</v>
      </c>
      <c r="F43" s="3" t="str">
        <f t="shared" si="4"/>
        <v>D</v>
      </c>
      <c r="G43" s="3" t="str">
        <f t="shared" si="5"/>
        <v>D</v>
      </c>
      <c r="H43" s="3" t="str">
        <f t="shared" si="6"/>
        <v>D</v>
      </c>
      <c r="I43" s="3" t="str">
        <f t="shared" si="7"/>
        <v>D</v>
      </c>
      <c r="J43" s="3" t="str">
        <f t="shared" si="8"/>
        <v>D</v>
      </c>
      <c r="P43" s="24">
        <f>IFERROR(ROUND(('Lengua y Literatura'!Z43+Matemáticas!Z43+'1ª Lengua Extranjera'!Z43+'Geografía e Historia'!Z43+'Educación Física'!Z43+'Biología y Geología'!Z43+EPVA!Z43+Música!Z43+Religión!Z43+'Optativa 1'!Z43+'2ª Lengua Extranjera'!Z43+'Ciencias de la Computación'!Z43+'Optativa 2'!Z43+'Optativa 3'!Z43)/('Lengua y Literatura'!AA43+Matemáticas!AA43+'1ª Lengua Extranjera'!AA43+'Geografía e Historia'!AA43+'Educación Física'!AA43+'Biología y Geología'!AA43+EPVA!AA43+Música!AA43+Religión!AA43+'Optativa 1'!AA43+'2ª Lengua Extranjera'!AA43+'Ciencias de la Computación'!AA43+'Optativa 2'!AA43+'Optativa 3'!AA43),2),0)</f>
        <v>0</v>
      </c>
      <c r="Q43" s="24">
        <f>IFERROR(ROUND(('Lengua y Literatura'!AB43+Matemáticas!AB43+'1ª Lengua Extranjera'!AB43+'Geografía e Historia'!AB43+'Educación Física'!AB43+'Biología y Geología'!AB43+EPVA!AB43+Música!AB43+Religión!AB43+'Optativa 1'!AB43+'2ª Lengua Extranjera'!AB43+'Ciencias de la Computación'!AB43+'Optativa 2'!AB43+'Optativa 3'!AB43)/('Lengua y Literatura'!AC43+Matemáticas!AC43+'1ª Lengua Extranjera'!AC43+'Geografía e Historia'!AC43+'Educación Física'!AC43+'Biología y Geología'!AC43+EPVA!AC43+Música!AC43+Religión!AC43+'Optativa 1'!AC43+'2ª Lengua Extranjera'!AC43+'Ciencias de la Computación'!AC43+'Optativa 2'!AC43+'Optativa 3'!AC43),2),0)</f>
        <v>0</v>
      </c>
      <c r="R43" s="24">
        <f>IFERROR(ROUND(('Lengua y Literatura'!AD43+Matemáticas!AD43+'1ª Lengua Extranjera'!AD43+'Geografía e Historia'!AD43+'Educación Física'!AD43+'Biología y Geología'!AD43+EPVA!AD43+Música!AD43+Religión!AD43+'Optativa 1'!AD43+'2ª Lengua Extranjera'!AD43+'Ciencias de la Computación'!AD43+'Optativa 2'!AD43+'Optativa 3'!AD43)/('Lengua y Literatura'!AE43+Matemáticas!AE43+'1ª Lengua Extranjera'!AE43+'Geografía e Historia'!AE43+'Educación Física'!AE43+'Biología y Geología'!AE43+EPVA!AE43+Música!AE43+Religión!AE43+'Optativa 1'!AE43+'2ª Lengua Extranjera'!AE43+'Ciencias de la Computación'!AE43+'Optativa 2'!AE43+'Optativa 3'!AE43),2),0)</f>
        <v>0</v>
      </c>
      <c r="S43" s="24">
        <f>IFERROR(ROUND(('Lengua y Literatura'!AF43+Matemáticas!AF43+'1ª Lengua Extranjera'!AF43+'Geografía e Historia'!AF43+'Educación Física'!AF43+'Biología y Geología'!AF43+EPVA!AF43+Música!AF43+Religión!AF43+'Optativa 1'!AF43+'2ª Lengua Extranjera'!AF43+'Ciencias de la Computación'!AF43+'Optativa 2'!AF43+'Optativa 3'!AF43)/('Lengua y Literatura'!AG43+Matemáticas!AG43+'1ª Lengua Extranjera'!AG43+'Geografía e Historia'!AG43+'Educación Física'!AG43+'Biología y Geología'!AG43+EPVA!AG43+Música!AG43+Religión!AG43+'Optativa 1'!AG43+'2ª Lengua Extranjera'!AG43+'Ciencias de la Computación'!AG43+'Optativa 2'!AG43+'Optativa 3'!AG43),2),0)</f>
        <v>0</v>
      </c>
      <c r="T43" s="24">
        <f>IFERROR(ROUND(('Lengua y Literatura'!AH43+Matemáticas!AH43+'1ª Lengua Extranjera'!AH43+'Geografía e Historia'!AH43+'Educación Física'!AH43+'Biología y Geología'!AH43+EPVA!AH43+Música!AH43+Religión!AH43+'Optativa 1'!AH43+'2ª Lengua Extranjera'!AH43+'Ciencias de la Computación'!AH43+'Optativa 2'!AH43+'Optativa 3'!AH43)/('Lengua y Literatura'!AI43+Matemáticas!AI43+'1ª Lengua Extranjera'!AI43+'Geografía e Historia'!AI43+'Educación Física'!AI43+'Biología y Geología'!AI43+EPVA!AI43+Música!AI43+Religión!AI43+'Optativa 1'!AI43+'2ª Lengua Extranjera'!AI43+'Ciencias de la Computación'!AI43+'Optativa 2'!AI43+'Optativa 3'!AI43),2),0)</f>
        <v>0</v>
      </c>
      <c r="U43" s="24">
        <f>IFERROR(ROUND(('Lengua y Literatura'!AJ43+Matemáticas!AJ43+'1ª Lengua Extranjera'!AJ43+'Geografía e Historia'!AJ43+'Educación Física'!AJ43+'Biología y Geología'!AJ43+EPVA!AJ43+Música!AJ43+Religión!AJ43+'Optativa 1'!AJ43+'2ª Lengua Extranjera'!AJ43+'Ciencias de la Computación'!AJ43+'Optativa 2'!AJ43+'Optativa 3'!AJ43)/('Lengua y Literatura'!AK43+Matemáticas!AK43+'1ª Lengua Extranjera'!AK43+'Geografía e Historia'!AK43+'Educación Física'!AK43+'Biología y Geología'!AK43+EPVA!AK43+Música!AK43+Religión!AK43+'Optativa 1'!AK43+'2ª Lengua Extranjera'!AK43+'Ciencias de la Computación'!AK43+'Optativa 2'!AK43+'Optativa 3'!AK43),2),0)</f>
        <v>0</v>
      </c>
      <c r="V43" s="24">
        <f>IFERROR(ROUND(('Lengua y Literatura'!AL43+Matemáticas!AL43+'1ª Lengua Extranjera'!AL43+'Geografía e Historia'!AL43+'Educación Física'!AL43+'Biología y Geología'!AL43+EPVA!AL43+Música!AL43+Religión!AL43+'Optativa 1'!AL43+'2ª Lengua Extranjera'!AL43+'Ciencias de la Computación'!AL43+'Optativa 2'!AL43+'Optativa 3'!AL43)/('Lengua y Literatura'!AM43+Matemáticas!AM43+'1ª Lengua Extranjera'!AM43+'Geografía e Historia'!AM43+'Educación Física'!AM43+'Biología y Geología'!AM43+EPVA!AM43+Música!AM43+Religión!AM43+'Optativa 1'!AM43+'2ª Lengua Extranjera'!AM43+'Ciencias de la Computación'!AM43+'Optativa 2'!AM43+'Optativa 3'!AM43),2),0)</f>
        <v>0</v>
      </c>
      <c r="W43" s="24">
        <f>IFERROR(ROUND(('Lengua y Literatura'!AN43+Matemáticas!AN43+'1ª Lengua Extranjera'!AN43+'Geografía e Historia'!AN43+'Educación Física'!AN43+'Biología y Geología'!AN43+EPVA!AN43+Música!AN43+Religión!AN43+'Optativa 1'!AN43+'2ª Lengua Extranjera'!AN43+'Ciencias de la Computación'!AN43+'Optativa 2'!AN43+'Optativa 3'!AN43)/('Lengua y Literatura'!AO43+Matemáticas!AO43+'1ª Lengua Extranjera'!AO43+'Geografía e Historia'!AO43+'Educación Física'!AO43+'Biología y Geología'!AO43+EPVA!AO43+Música!AO43+Religión!AO43+'Optativa 1'!AO43+'2ª Lengua Extranjera'!AO43+'Ciencias de la Computación'!AO43+'Optativa 2'!AO43+'Optativa 3'!AO43),2),0)</f>
        <v>0</v>
      </c>
      <c r="Y43" s="3"/>
      <c r="Z43" s="3"/>
      <c r="AA43" s="3"/>
      <c r="AB43" s="3"/>
      <c r="AC43" s="3"/>
      <c r="AD43" s="3"/>
      <c r="AE43" s="3"/>
      <c r="AF43" s="3"/>
    </row>
  </sheetData>
  <sheetProtection algorithmName="SHA-512" hashValue="idoEZOLZbDs1YB99MzGhE4gH0zOYJZzi1K+0pqfn1Y5BGia6ZZLYZQcddLybVv9YodB/OIbY/y+KmepsNPJ2kg==" saltValue="90NfMIgqk49uIKpOHPQspQ==" spinCount="100000" sheet="1" objects="1" scenarios="1" selectLockedCells="1"/>
  <mergeCells count="2">
    <mergeCell ref="P1:W1"/>
    <mergeCell ref="C1:J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2"/>
    <col min="2" max="2" width="51" style="2" customWidth="1"/>
    <col min="3" max="3" width="5" style="2" customWidth="1"/>
    <col min="4" max="4" width="5.140625" style="3" customWidth="1"/>
    <col min="5" max="5" width="11.42578125" style="3"/>
    <col min="6" max="6" width="4.28515625" style="3" customWidth="1"/>
    <col min="7" max="7" width="11.42578125" style="3"/>
    <col min="8" max="8" width="4.42578125" style="3" customWidth="1"/>
    <col min="9" max="9" width="11.42578125" style="3"/>
    <col min="10" max="10" width="4.85546875" style="3" customWidth="1"/>
    <col min="11" max="11" width="11.42578125" style="3"/>
    <col min="12" max="12" width="4.42578125" style="3" customWidth="1"/>
    <col min="13" max="13" width="11.42578125" style="3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2" customWidth="1"/>
    <col min="25" max="25" width="11.42578125" style="2"/>
    <col min="26" max="26" width="11.42578125" style="3"/>
    <col min="27" max="27" width="13.28515625" style="3" customWidth="1"/>
    <col min="28" max="28" width="11.42578125" style="3"/>
    <col min="29" max="29" width="13" style="3" customWidth="1"/>
    <col min="30" max="30" width="11.42578125" style="3"/>
    <col min="31" max="31" width="13.28515625" style="3" customWidth="1"/>
    <col min="32" max="32" width="11.42578125" style="3"/>
    <col min="33" max="33" width="13" style="3" customWidth="1"/>
    <col min="34" max="34" width="11.42578125" style="3"/>
    <col min="35" max="35" width="13.7109375" style="3" customWidth="1"/>
    <col min="36" max="36" width="11.42578125" style="3"/>
    <col min="37" max="37" width="13" style="3" customWidth="1"/>
    <col min="38" max="38" width="11.42578125" style="3"/>
    <col min="39" max="39" width="13.5703125" style="3" customWidth="1"/>
    <col min="40" max="40" width="11.42578125" style="3"/>
    <col min="41" max="41" width="13" style="3" customWidth="1"/>
    <col min="42" max="16384" width="11.42578125" style="2"/>
  </cols>
  <sheetData>
    <row r="1" spans="1:41" ht="15.75" thickBot="1" x14ac:dyDescent="0.3">
      <c r="B1" s="2" t="s">
        <v>34</v>
      </c>
      <c r="Z1" s="34" t="s">
        <v>55</v>
      </c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21"/>
    </row>
    <row r="2" spans="1:41" x14ac:dyDescent="0.25">
      <c r="Z2" s="36" t="s">
        <v>1</v>
      </c>
      <c r="AA2" s="37"/>
      <c r="AB2" s="36" t="s">
        <v>2</v>
      </c>
      <c r="AC2" s="37"/>
      <c r="AD2" s="36" t="s">
        <v>3</v>
      </c>
      <c r="AE2" s="37"/>
      <c r="AF2" s="36" t="s">
        <v>4</v>
      </c>
      <c r="AG2" s="37"/>
      <c r="AH2" s="36" t="s">
        <v>5</v>
      </c>
      <c r="AI2" s="37"/>
      <c r="AJ2" s="36" t="s">
        <v>6</v>
      </c>
      <c r="AK2" s="37"/>
      <c r="AL2" s="36" t="s">
        <v>7</v>
      </c>
      <c r="AM2" s="37"/>
      <c r="AN2" s="36" t="s">
        <v>8</v>
      </c>
      <c r="AO2" s="37"/>
    </row>
    <row r="3" spans="1:41" ht="15.75" thickBot="1" x14ac:dyDescent="0.3">
      <c r="B3" s="2" t="s">
        <v>0</v>
      </c>
      <c r="E3" s="3" t="s">
        <v>12</v>
      </c>
      <c r="G3" s="3" t="s">
        <v>10</v>
      </c>
      <c r="I3" s="3" t="s">
        <v>11</v>
      </c>
      <c r="K3" s="3" t="s">
        <v>13</v>
      </c>
      <c r="M3" s="3" t="s">
        <v>14</v>
      </c>
      <c r="O3" s="3" t="s">
        <v>15</v>
      </c>
      <c r="Q3" s="3" t="s">
        <v>16</v>
      </c>
      <c r="S3" s="3" t="s">
        <v>17</v>
      </c>
      <c r="U3" s="3" t="s">
        <v>18</v>
      </c>
      <c r="W3" s="3" t="s">
        <v>19</v>
      </c>
      <c r="Z3" s="26" t="s">
        <v>29</v>
      </c>
      <c r="AA3" s="27" t="s">
        <v>30</v>
      </c>
      <c r="AB3" s="26" t="s">
        <v>29</v>
      </c>
      <c r="AC3" s="27" t="s">
        <v>30</v>
      </c>
      <c r="AD3" s="26" t="s">
        <v>29</v>
      </c>
      <c r="AE3" s="27" t="s">
        <v>30</v>
      </c>
      <c r="AF3" s="26" t="s">
        <v>29</v>
      </c>
      <c r="AG3" s="27" t="s">
        <v>30</v>
      </c>
      <c r="AH3" s="26" t="s">
        <v>29</v>
      </c>
      <c r="AI3" s="27" t="s">
        <v>30</v>
      </c>
      <c r="AJ3" s="26" t="s">
        <v>29</v>
      </c>
      <c r="AK3" s="27" t="s">
        <v>30</v>
      </c>
      <c r="AL3" s="26" t="s">
        <v>29</v>
      </c>
      <c r="AM3" s="27" t="s">
        <v>30</v>
      </c>
      <c r="AN3" s="26" t="s">
        <v>29</v>
      </c>
      <c r="AO3" s="27" t="s">
        <v>30</v>
      </c>
    </row>
    <row r="4" spans="1:41" x14ac:dyDescent="0.25">
      <c r="A4" s="2">
        <v>1</v>
      </c>
      <c r="B4" s="4" t="str">
        <f>IF(ISBLANK(PRINCIPAL!B4)," ",PRINCIPAL!B4)</f>
        <v xml:space="preserve"> </v>
      </c>
      <c r="C4" s="14">
        <f>D4+F4+H4+J4+L4+N4+P4+R4+T4+V4</f>
        <v>0</v>
      </c>
      <c r="D4" s="13">
        <f>IF(ISBLANK(E4),0,1)</f>
        <v>0</v>
      </c>
      <c r="E4" s="8"/>
      <c r="F4" s="13">
        <f t="shared" ref="F4:L19" si="0">IF(ISBLANK(G4),0,1)</f>
        <v>0</v>
      </c>
      <c r="G4" s="8"/>
      <c r="H4" s="13">
        <f t="shared" si="0"/>
        <v>0</v>
      </c>
      <c r="I4" s="8"/>
      <c r="J4" s="13">
        <f t="shared" si="0"/>
        <v>0</v>
      </c>
      <c r="K4" s="8"/>
      <c r="L4" s="13">
        <f t="shared" si="0"/>
        <v>0</v>
      </c>
      <c r="M4" s="8"/>
      <c r="N4" s="12">
        <f>IF(ISBLANK(O4),0,1)</f>
        <v>0</v>
      </c>
      <c r="O4" s="25"/>
      <c r="P4" s="12">
        <f>IF(ISBLANK(Q4),0,1)</f>
        <v>0</v>
      </c>
      <c r="Q4" s="25"/>
      <c r="R4" s="12">
        <f>IF(ISBLANK(S4),0,1)</f>
        <v>0</v>
      </c>
      <c r="S4" s="25"/>
      <c r="T4" s="12">
        <f>IF(ISBLANK(U4),0,1)</f>
        <v>0</v>
      </c>
      <c r="U4" s="25"/>
      <c r="V4" s="12">
        <f>IF(ISBLANK(W4),0,1)</f>
        <v>0</v>
      </c>
      <c r="W4" s="25"/>
      <c r="Z4" s="24">
        <f>ROUND(2*D4*E4+1*F4*G4+3*H4*I4+3*J4*K4+3*L4*M4+1*N4*O4+2*P4*Q4+2*R4*S4+2*T4*U4+2*V4*W4,2)</f>
        <v>0</v>
      </c>
      <c r="AA4" s="24">
        <f>2*D4+1*F4+3*H4+3*J4+3*L4+1*N4+2*P4+2*R4+2*T4+2*V4</f>
        <v>0</v>
      </c>
      <c r="AB4" s="24">
        <f>ROUND(2*D4*E4+1*F4*G4+1*H4*I4+1*J4*K4+1*T4*U4+1*V4*W4,2)</f>
        <v>0</v>
      </c>
      <c r="AC4" s="24">
        <f>2*D4+1*F4+1*H4+1*J4+1*T4+1*V4</f>
        <v>0</v>
      </c>
      <c r="AD4" s="24">
        <f>ROUND(1*F4*G4+1*H4*I4+1*J4*K4+1*L4*M4+2*T4*U4,2)</f>
        <v>0</v>
      </c>
      <c r="AE4" s="24">
        <f>1*F4+1*H4+1*J4+1*L4+2*T4</f>
        <v>0</v>
      </c>
      <c r="AF4" s="24">
        <f>ROUND(2*F4*G4+2*H4*I4+1*J4*K4+2*L4*M4+4*N4*O4+1*P4*Q4+1*V4*W4,2)</f>
        <v>0</v>
      </c>
      <c r="AG4" s="24">
        <f>2*F4+2*H4+1*J4+2*L4+4*N4+1*P4+1*V4</f>
        <v>0</v>
      </c>
      <c r="AH4" s="24">
        <f>ROUND(1*F4*G4+1*J4*K4+1*L4*M4+1*N4*O4+1*P4*Q4+1*T4*U4+1*V4*W4,2)</f>
        <v>0</v>
      </c>
      <c r="AI4" s="24">
        <f>1*F4+1*J4+1*L4+1*N4+1*P4+1*T4+1*V4</f>
        <v>0</v>
      </c>
      <c r="AJ4" s="24">
        <f>ROUND(2*D4*E4+1*F4*G4+1*H4*I4+1*J4*K4+1*L4*M4+1*N4*O4+1*R4*S4+3*V4*W4,2)</f>
        <v>0</v>
      </c>
      <c r="AK4" s="24">
        <f>2*D4+1*F4+1*H4+1*J4+1*L4+1*N4+1*R4+3*V4</f>
        <v>0</v>
      </c>
      <c r="AL4" s="24">
        <f>ROUND(1*H4*I4+1*N4*O4,2)</f>
        <v>0</v>
      </c>
      <c r="AM4" s="24">
        <f>1*H4+1*N4</f>
        <v>0</v>
      </c>
      <c r="AN4" s="24">
        <f>ROUND(2*D4*E4+3*P4*Q4+4*R4*S4,2)</f>
        <v>0</v>
      </c>
      <c r="AO4" s="24">
        <f>2*D4+3*P4+4*R4</f>
        <v>0</v>
      </c>
    </row>
    <row r="5" spans="1:41" x14ac:dyDescent="0.25">
      <c r="A5" s="2">
        <v>2</v>
      </c>
      <c r="B5" s="2" t="str">
        <f>IF(ISBLANK(PRINCIPAL!B5)," ",PRINCIPAL!B5)</f>
        <v xml:space="preserve"> </v>
      </c>
      <c r="C5" s="14">
        <f t="shared" ref="C5:C43" si="1">D5+F5+H5+J5+L5+N5+P5+R5+T5+V5</f>
        <v>0</v>
      </c>
      <c r="D5" s="12">
        <f t="shared" ref="D5:D43" si="2">IF(ISBLANK(E5),0,1)</f>
        <v>0</v>
      </c>
      <c r="E5" s="9"/>
      <c r="F5" s="12">
        <f t="shared" si="0"/>
        <v>0</v>
      </c>
      <c r="G5" s="9"/>
      <c r="H5" s="12">
        <f t="shared" si="0"/>
        <v>0</v>
      </c>
      <c r="I5" s="9"/>
      <c r="J5" s="12">
        <f t="shared" si="0"/>
        <v>0</v>
      </c>
      <c r="K5" s="9"/>
      <c r="L5" s="12">
        <f t="shared" si="0"/>
        <v>0</v>
      </c>
      <c r="M5" s="9"/>
      <c r="N5" s="12">
        <f t="shared" ref="N5:N43" si="3">IF(ISBLANK(O5),0,1)</f>
        <v>0</v>
      </c>
      <c r="O5" s="9"/>
      <c r="P5" s="12">
        <f t="shared" ref="P5:P43" si="4">IF(ISBLANK(Q5),0,1)</f>
        <v>0</v>
      </c>
      <c r="Q5" s="9"/>
      <c r="R5" s="12">
        <f t="shared" ref="R5:R43" si="5">IF(ISBLANK(S5),0,1)</f>
        <v>0</v>
      </c>
      <c r="S5" s="9"/>
      <c r="T5" s="12">
        <f t="shared" ref="T5:T43" si="6">IF(ISBLANK(U5),0,1)</f>
        <v>0</v>
      </c>
      <c r="U5" s="9"/>
      <c r="V5" s="12">
        <f t="shared" ref="V5:V43" si="7">IF(ISBLANK(W5),0,1)</f>
        <v>0</v>
      </c>
      <c r="W5" s="9"/>
      <c r="Z5" s="24">
        <f t="shared" ref="Z5:Z43" si="8">ROUND(2*D5*E5+1*F5*G5+3*H5*I5+3*J5*K5+3*L5*M5+1*N5*O5+2*P5*Q5+2*R5*S5+2*T5*U5+2*V5*W5,2)</f>
        <v>0</v>
      </c>
      <c r="AA5" s="24">
        <f t="shared" ref="AA5:AA43" si="9">2*D5+1*F5+3*H5+3*J5+3*L5+1*N5+2*P5+2*R5+2*T5+2*V5</f>
        <v>0</v>
      </c>
      <c r="AB5" s="24">
        <f t="shared" ref="AB5:AB43" si="10">ROUND(2*D5*E5+1*F5*G5+1*H5*I5+1*J5*K5+1*T5*U5+1*V5*W5,2)</f>
        <v>0</v>
      </c>
      <c r="AC5" s="24">
        <f t="shared" ref="AC5:AC43" si="11">2*D5+1*F5+1*H5+1*J5+1*T5+1*V5</f>
        <v>0</v>
      </c>
      <c r="AD5" s="24">
        <f t="shared" ref="AD5:AD43" si="12">ROUND(1*F5*G5+1*H5*I5+1*J5*K5+1*L5*M5+2*T5*U5,2)</f>
        <v>0</v>
      </c>
      <c r="AE5" s="24">
        <f t="shared" ref="AE5:AE43" si="13">1*F5+1*H5+1*J5+1*L5+2*T5</f>
        <v>0</v>
      </c>
      <c r="AF5" s="24">
        <f t="shared" ref="AF5:AF43" si="14">ROUND(2*F5*G5+2*H5*I5+1*J5*K5+2*L5*M5+4*N5*O5+1*P5*Q5+1*V5*W5,2)</f>
        <v>0</v>
      </c>
      <c r="AG5" s="24">
        <f t="shared" ref="AG5:AG43" si="15">2*F5+2*H5+1*J5+2*L5+4*N5+1*P5+1*V5</f>
        <v>0</v>
      </c>
      <c r="AH5" s="24">
        <f t="shared" ref="AH5:AH43" si="16">ROUND(1*F5*G5+1*J5*K5+1*L5*M5+1*N5*O5+1*P5*Q5+1*T5*U5+1*V5*W5,2)</f>
        <v>0</v>
      </c>
      <c r="AI5" s="24">
        <f t="shared" ref="AI5:AI43" si="17">1*F5+1*J5+1*L5+1*N5+1*P5+1*T5+1*V5</f>
        <v>0</v>
      </c>
      <c r="AJ5" s="24">
        <f t="shared" ref="AJ5:AJ43" si="18">ROUND(2*D5*E5+1*F5*G5+1*H5*I5+1*J5*K5+1*L5*M5+1*N5*O5+1*R5*S5+3*V5*W5,2)</f>
        <v>0</v>
      </c>
      <c r="AK5" s="24">
        <f t="shared" ref="AK5:AK43" si="19">2*D5+1*F5+1*H5+1*J5+1*L5+1*N5+1*R5+3*V5</f>
        <v>0</v>
      </c>
      <c r="AL5" s="24">
        <f t="shared" ref="AL5:AL43" si="20">ROUND(1*H5*I5+1*N5*O5,2)</f>
        <v>0</v>
      </c>
      <c r="AM5" s="24">
        <f t="shared" ref="AM5:AM43" si="21">1*H5+1*N5</f>
        <v>0</v>
      </c>
      <c r="AN5" s="24">
        <f t="shared" ref="AN5:AN43" si="22">ROUND(2*D5*E5+3*P5*Q5+4*R5*S5,2)</f>
        <v>0</v>
      </c>
      <c r="AO5" s="24">
        <f t="shared" ref="AO5:AO43" si="23">2*D5+3*P5+4*R5</f>
        <v>0</v>
      </c>
    </row>
    <row r="6" spans="1:41" x14ac:dyDescent="0.25">
      <c r="A6" s="2">
        <v>3</v>
      </c>
      <c r="B6" s="1" t="str">
        <f>IF(ISBLANK(PRINCIPAL!B6)," ",PRINCIPAL!B6)</f>
        <v xml:space="preserve"> </v>
      </c>
      <c r="C6" s="14">
        <f t="shared" si="1"/>
        <v>0</v>
      </c>
      <c r="D6" s="12">
        <f t="shared" si="2"/>
        <v>0</v>
      </c>
      <c r="E6" s="10"/>
      <c r="F6" s="12">
        <f t="shared" si="0"/>
        <v>0</v>
      </c>
      <c r="G6" s="10"/>
      <c r="H6" s="12">
        <f t="shared" si="0"/>
        <v>0</v>
      </c>
      <c r="I6" s="10"/>
      <c r="J6" s="12">
        <f t="shared" si="0"/>
        <v>0</v>
      </c>
      <c r="K6" s="10"/>
      <c r="L6" s="12">
        <f t="shared" si="0"/>
        <v>0</v>
      </c>
      <c r="M6" s="10"/>
      <c r="N6" s="12">
        <f t="shared" si="3"/>
        <v>0</v>
      </c>
      <c r="O6" s="10"/>
      <c r="P6" s="12">
        <f t="shared" si="4"/>
        <v>0</v>
      </c>
      <c r="Q6" s="10"/>
      <c r="R6" s="12">
        <f t="shared" si="5"/>
        <v>0</v>
      </c>
      <c r="S6" s="10"/>
      <c r="T6" s="12">
        <f t="shared" si="6"/>
        <v>0</v>
      </c>
      <c r="U6" s="10"/>
      <c r="V6" s="12">
        <f t="shared" si="7"/>
        <v>0</v>
      </c>
      <c r="W6" s="10"/>
      <c r="Z6" s="24">
        <f t="shared" si="8"/>
        <v>0</v>
      </c>
      <c r="AA6" s="24">
        <f t="shared" si="9"/>
        <v>0</v>
      </c>
      <c r="AB6" s="24">
        <f t="shared" si="10"/>
        <v>0</v>
      </c>
      <c r="AC6" s="24">
        <f t="shared" si="11"/>
        <v>0</v>
      </c>
      <c r="AD6" s="24">
        <f t="shared" si="12"/>
        <v>0</v>
      </c>
      <c r="AE6" s="24">
        <f t="shared" si="13"/>
        <v>0</v>
      </c>
      <c r="AF6" s="24">
        <f t="shared" si="14"/>
        <v>0</v>
      </c>
      <c r="AG6" s="24">
        <f t="shared" si="15"/>
        <v>0</v>
      </c>
      <c r="AH6" s="24">
        <f t="shared" si="16"/>
        <v>0</v>
      </c>
      <c r="AI6" s="24">
        <f t="shared" si="17"/>
        <v>0</v>
      </c>
      <c r="AJ6" s="24">
        <f t="shared" si="18"/>
        <v>0</v>
      </c>
      <c r="AK6" s="24">
        <f t="shared" si="19"/>
        <v>0</v>
      </c>
      <c r="AL6" s="24">
        <f t="shared" si="20"/>
        <v>0</v>
      </c>
      <c r="AM6" s="24">
        <f t="shared" si="21"/>
        <v>0</v>
      </c>
      <c r="AN6" s="24">
        <f t="shared" si="22"/>
        <v>0</v>
      </c>
      <c r="AO6" s="24">
        <f t="shared" si="23"/>
        <v>0</v>
      </c>
    </row>
    <row r="7" spans="1:41" x14ac:dyDescent="0.25">
      <c r="A7" s="2">
        <v>4</v>
      </c>
      <c r="B7" s="2" t="str">
        <f>IF(ISBLANK(PRINCIPAL!B7)," ",PRINCIPAL!B7)</f>
        <v xml:space="preserve"> </v>
      </c>
      <c r="C7" s="14">
        <f t="shared" si="1"/>
        <v>0</v>
      </c>
      <c r="D7" s="12">
        <f t="shared" si="2"/>
        <v>0</v>
      </c>
      <c r="E7" s="9"/>
      <c r="F7" s="12">
        <f t="shared" si="0"/>
        <v>0</v>
      </c>
      <c r="G7" s="9"/>
      <c r="H7" s="12">
        <f t="shared" si="0"/>
        <v>0</v>
      </c>
      <c r="I7" s="9"/>
      <c r="J7" s="12">
        <f t="shared" si="0"/>
        <v>0</v>
      </c>
      <c r="K7" s="9"/>
      <c r="L7" s="12">
        <f t="shared" si="0"/>
        <v>0</v>
      </c>
      <c r="M7" s="9"/>
      <c r="N7" s="12">
        <f t="shared" si="3"/>
        <v>0</v>
      </c>
      <c r="O7" s="9"/>
      <c r="P7" s="12">
        <f t="shared" si="4"/>
        <v>0</v>
      </c>
      <c r="Q7" s="9"/>
      <c r="R7" s="12">
        <f t="shared" si="5"/>
        <v>0</v>
      </c>
      <c r="S7" s="9"/>
      <c r="T7" s="12">
        <f t="shared" si="6"/>
        <v>0</v>
      </c>
      <c r="U7" s="9"/>
      <c r="V7" s="12">
        <f t="shared" si="7"/>
        <v>0</v>
      </c>
      <c r="W7" s="9"/>
      <c r="Z7" s="24">
        <f t="shared" si="8"/>
        <v>0</v>
      </c>
      <c r="AA7" s="24">
        <f t="shared" si="9"/>
        <v>0</v>
      </c>
      <c r="AB7" s="24">
        <f t="shared" si="10"/>
        <v>0</v>
      </c>
      <c r="AC7" s="24">
        <f t="shared" si="11"/>
        <v>0</v>
      </c>
      <c r="AD7" s="24">
        <f t="shared" si="12"/>
        <v>0</v>
      </c>
      <c r="AE7" s="24">
        <f t="shared" si="13"/>
        <v>0</v>
      </c>
      <c r="AF7" s="24">
        <f t="shared" si="14"/>
        <v>0</v>
      </c>
      <c r="AG7" s="24">
        <f t="shared" si="15"/>
        <v>0</v>
      </c>
      <c r="AH7" s="24">
        <f t="shared" si="16"/>
        <v>0</v>
      </c>
      <c r="AI7" s="24">
        <f t="shared" si="17"/>
        <v>0</v>
      </c>
      <c r="AJ7" s="24">
        <f t="shared" si="18"/>
        <v>0</v>
      </c>
      <c r="AK7" s="24">
        <f t="shared" si="19"/>
        <v>0</v>
      </c>
      <c r="AL7" s="24">
        <f t="shared" si="20"/>
        <v>0</v>
      </c>
      <c r="AM7" s="24">
        <f t="shared" si="21"/>
        <v>0</v>
      </c>
      <c r="AN7" s="24">
        <f t="shared" si="22"/>
        <v>0</v>
      </c>
      <c r="AO7" s="24">
        <f t="shared" si="23"/>
        <v>0</v>
      </c>
    </row>
    <row r="8" spans="1:41" x14ac:dyDescent="0.25">
      <c r="A8" s="2">
        <v>5</v>
      </c>
      <c r="B8" s="1" t="str">
        <f>IF(ISBLANK(PRINCIPAL!B8)," ",PRINCIPAL!B8)</f>
        <v xml:space="preserve"> </v>
      </c>
      <c r="C8" s="14">
        <f t="shared" si="1"/>
        <v>0</v>
      </c>
      <c r="D8" s="12">
        <f t="shared" si="2"/>
        <v>0</v>
      </c>
      <c r="E8" s="10"/>
      <c r="F8" s="12">
        <f t="shared" si="0"/>
        <v>0</v>
      </c>
      <c r="G8" s="10"/>
      <c r="H8" s="12">
        <f t="shared" si="0"/>
        <v>0</v>
      </c>
      <c r="I8" s="10"/>
      <c r="J8" s="12">
        <f t="shared" si="0"/>
        <v>0</v>
      </c>
      <c r="K8" s="10"/>
      <c r="L8" s="12">
        <f t="shared" si="0"/>
        <v>0</v>
      </c>
      <c r="M8" s="10"/>
      <c r="N8" s="12">
        <f t="shared" si="3"/>
        <v>0</v>
      </c>
      <c r="O8" s="10"/>
      <c r="P8" s="12">
        <f t="shared" si="4"/>
        <v>0</v>
      </c>
      <c r="Q8" s="10"/>
      <c r="R8" s="12">
        <f t="shared" si="5"/>
        <v>0</v>
      </c>
      <c r="S8" s="10"/>
      <c r="T8" s="12">
        <f t="shared" si="6"/>
        <v>0</v>
      </c>
      <c r="U8" s="10"/>
      <c r="V8" s="12">
        <f t="shared" si="7"/>
        <v>0</v>
      </c>
      <c r="W8" s="10"/>
      <c r="Z8" s="24">
        <f t="shared" si="8"/>
        <v>0</v>
      </c>
      <c r="AA8" s="24">
        <f t="shared" si="9"/>
        <v>0</v>
      </c>
      <c r="AB8" s="24">
        <f t="shared" si="10"/>
        <v>0</v>
      </c>
      <c r="AC8" s="24">
        <f t="shared" si="11"/>
        <v>0</v>
      </c>
      <c r="AD8" s="24">
        <f t="shared" si="12"/>
        <v>0</v>
      </c>
      <c r="AE8" s="24">
        <f t="shared" si="13"/>
        <v>0</v>
      </c>
      <c r="AF8" s="24">
        <f t="shared" si="14"/>
        <v>0</v>
      </c>
      <c r="AG8" s="24">
        <f t="shared" si="15"/>
        <v>0</v>
      </c>
      <c r="AH8" s="24">
        <f t="shared" si="16"/>
        <v>0</v>
      </c>
      <c r="AI8" s="24">
        <f t="shared" si="17"/>
        <v>0</v>
      </c>
      <c r="AJ8" s="24">
        <f t="shared" si="18"/>
        <v>0</v>
      </c>
      <c r="AK8" s="24">
        <f t="shared" si="19"/>
        <v>0</v>
      </c>
      <c r="AL8" s="24">
        <f t="shared" si="20"/>
        <v>0</v>
      </c>
      <c r="AM8" s="24">
        <f t="shared" si="21"/>
        <v>0</v>
      </c>
      <c r="AN8" s="24">
        <f t="shared" si="22"/>
        <v>0</v>
      </c>
      <c r="AO8" s="24">
        <f t="shared" si="23"/>
        <v>0</v>
      </c>
    </row>
    <row r="9" spans="1:41" x14ac:dyDescent="0.25">
      <c r="A9" s="2">
        <v>6</v>
      </c>
      <c r="B9" s="2" t="str">
        <f>IF(ISBLANK(PRINCIPAL!B9)," ",PRINCIPAL!B9)</f>
        <v xml:space="preserve"> </v>
      </c>
      <c r="C9" s="14">
        <f t="shared" si="1"/>
        <v>0</v>
      </c>
      <c r="D9" s="12">
        <f t="shared" si="2"/>
        <v>0</v>
      </c>
      <c r="E9" s="9"/>
      <c r="F9" s="12">
        <f t="shared" si="0"/>
        <v>0</v>
      </c>
      <c r="G9" s="9"/>
      <c r="H9" s="12">
        <f t="shared" si="0"/>
        <v>0</v>
      </c>
      <c r="I9" s="9"/>
      <c r="J9" s="12">
        <f t="shared" si="0"/>
        <v>0</v>
      </c>
      <c r="K9" s="9"/>
      <c r="L9" s="12">
        <f t="shared" si="0"/>
        <v>0</v>
      </c>
      <c r="M9" s="9"/>
      <c r="N9" s="12">
        <f t="shared" si="3"/>
        <v>0</v>
      </c>
      <c r="O9" s="9"/>
      <c r="P9" s="12">
        <f t="shared" si="4"/>
        <v>0</v>
      </c>
      <c r="Q9" s="9"/>
      <c r="R9" s="12">
        <f t="shared" si="5"/>
        <v>0</v>
      </c>
      <c r="S9" s="9"/>
      <c r="T9" s="12">
        <f t="shared" si="6"/>
        <v>0</v>
      </c>
      <c r="U9" s="9"/>
      <c r="V9" s="12">
        <f t="shared" si="7"/>
        <v>0</v>
      </c>
      <c r="W9" s="9"/>
      <c r="Z9" s="24">
        <f t="shared" si="8"/>
        <v>0</v>
      </c>
      <c r="AA9" s="24">
        <f t="shared" si="9"/>
        <v>0</v>
      </c>
      <c r="AB9" s="24">
        <f t="shared" si="10"/>
        <v>0</v>
      </c>
      <c r="AC9" s="24">
        <f t="shared" si="11"/>
        <v>0</v>
      </c>
      <c r="AD9" s="24">
        <f t="shared" si="12"/>
        <v>0</v>
      </c>
      <c r="AE9" s="24">
        <f t="shared" si="13"/>
        <v>0</v>
      </c>
      <c r="AF9" s="24">
        <f t="shared" si="14"/>
        <v>0</v>
      </c>
      <c r="AG9" s="24">
        <f t="shared" si="15"/>
        <v>0</v>
      </c>
      <c r="AH9" s="24">
        <f t="shared" si="16"/>
        <v>0</v>
      </c>
      <c r="AI9" s="24">
        <f t="shared" si="17"/>
        <v>0</v>
      </c>
      <c r="AJ9" s="24">
        <f t="shared" si="18"/>
        <v>0</v>
      </c>
      <c r="AK9" s="24">
        <f t="shared" si="19"/>
        <v>0</v>
      </c>
      <c r="AL9" s="24">
        <f t="shared" si="20"/>
        <v>0</v>
      </c>
      <c r="AM9" s="24">
        <f t="shared" si="21"/>
        <v>0</v>
      </c>
      <c r="AN9" s="24">
        <f t="shared" si="22"/>
        <v>0</v>
      </c>
      <c r="AO9" s="24">
        <f t="shared" si="23"/>
        <v>0</v>
      </c>
    </row>
    <row r="10" spans="1:41" x14ac:dyDescent="0.25">
      <c r="A10" s="2">
        <v>7</v>
      </c>
      <c r="B10" s="1" t="str">
        <f>IF(ISBLANK(PRINCIPAL!B10)," ",PRINCIPAL!B10)</f>
        <v xml:space="preserve"> </v>
      </c>
      <c r="C10" s="14">
        <f t="shared" si="1"/>
        <v>0</v>
      </c>
      <c r="D10" s="12">
        <f t="shared" si="2"/>
        <v>0</v>
      </c>
      <c r="E10" s="10"/>
      <c r="F10" s="12">
        <f t="shared" si="0"/>
        <v>0</v>
      </c>
      <c r="G10" s="10"/>
      <c r="H10" s="12">
        <f t="shared" si="0"/>
        <v>0</v>
      </c>
      <c r="I10" s="10"/>
      <c r="J10" s="12">
        <f t="shared" si="0"/>
        <v>0</v>
      </c>
      <c r="K10" s="10"/>
      <c r="L10" s="12">
        <f t="shared" si="0"/>
        <v>0</v>
      </c>
      <c r="M10" s="10"/>
      <c r="N10" s="12">
        <f t="shared" si="3"/>
        <v>0</v>
      </c>
      <c r="O10" s="10"/>
      <c r="P10" s="12">
        <f t="shared" si="4"/>
        <v>0</v>
      </c>
      <c r="Q10" s="10"/>
      <c r="R10" s="12">
        <f t="shared" si="5"/>
        <v>0</v>
      </c>
      <c r="S10" s="10"/>
      <c r="T10" s="12">
        <f t="shared" si="6"/>
        <v>0</v>
      </c>
      <c r="U10" s="10"/>
      <c r="V10" s="12">
        <f t="shared" si="7"/>
        <v>0</v>
      </c>
      <c r="W10" s="10"/>
      <c r="Z10" s="24">
        <f t="shared" si="8"/>
        <v>0</v>
      </c>
      <c r="AA10" s="24">
        <f t="shared" si="9"/>
        <v>0</v>
      </c>
      <c r="AB10" s="24">
        <f t="shared" si="10"/>
        <v>0</v>
      </c>
      <c r="AC10" s="24">
        <f t="shared" si="11"/>
        <v>0</v>
      </c>
      <c r="AD10" s="24">
        <f t="shared" si="12"/>
        <v>0</v>
      </c>
      <c r="AE10" s="24">
        <f t="shared" si="13"/>
        <v>0</v>
      </c>
      <c r="AF10" s="24">
        <f t="shared" si="14"/>
        <v>0</v>
      </c>
      <c r="AG10" s="24">
        <f t="shared" si="15"/>
        <v>0</v>
      </c>
      <c r="AH10" s="24">
        <f t="shared" si="16"/>
        <v>0</v>
      </c>
      <c r="AI10" s="24">
        <f t="shared" si="17"/>
        <v>0</v>
      </c>
      <c r="AJ10" s="24">
        <f t="shared" si="18"/>
        <v>0</v>
      </c>
      <c r="AK10" s="24">
        <f t="shared" si="19"/>
        <v>0</v>
      </c>
      <c r="AL10" s="24">
        <f t="shared" si="20"/>
        <v>0</v>
      </c>
      <c r="AM10" s="24">
        <f t="shared" si="21"/>
        <v>0</v>
      </c>
      <c r="AN10" s="24">
        <f t="shared" si="22"/>
        <v>0</v>
      </c>
      <c r="AO10" s="24">
        <f t="shared" si="23"/>
        <v>0</v>
      </c>
    </row>
    <row r="11" spans="1:41" x14ac:dyDescent="0.25">
      <c r="A11" s="2">
        <v>8</v>
      </c>
      <c r="B11" s="2" t="str">
        <f>IF(ISBLANK(PRINCIPAL!B11)," ",PRINCIPAL!B11)</f>
        <v xml:space="preserve"> </v>
      </c>
      <c r="C11" s="14">
        <f t="shared" si="1"/>
        <v>0</v>
      </c>
      <c r="D11" s="12">
        <f t="shared" si="2"/>
        <v>0</v>
      </c>
      <c r="E11" s="9"/>
      <c r="F11" s="12">
        <f t="shared" si="0"/>
        <v>0</v>
      </c>
      <c r="G11" s="9"/>
      <c r="H11" s="12">
        <f t="shared" si="0"/>
        <v>0</v>
      </c>
      <c r="I11" s="9"/>
      <c r="J11" s="12">
        <f t="shared" si="0"/>
        <v>0</v>
      </c>
      <c r="K11" s="9"/>
      <c r="L11" s="12">
        <f t="shared" si="0"/>
        <v>0</v>
      </c>
      <c r="M11" s="9"/>
      <c r="N11" s="12">
        <f t="shared" si="3"/>
        <v>0</v>
      </c>
      <c r="O11" s="9"/>
      <c r="P11" s="12">
        <f t="shared" si="4"/>
        <v>0</v>
      </c>
      <c r="Q11" s="9"/>
      <c r="R11" s="12">
        <f t="shared" si="5"/>
        <v>0</v>
      </c>
      <c r="S11" s="9"/>
      <c r="T11" s="12">
        <f t="shared" si="6"/>
        <v>0</v>
      </c>
      <c r="U11" s="9"/>
      <c r="V11" s="12">
        <f t="shared" si="7"/>
        <v>0</v>
      </c>
      <c r="W11" s="9"/>
      <c r="Z11" s="24">
        <f t="shared" si="8"/>
        <v>0</v>
      </c>
      <c r="AA11" s="24">
        <f t="shared" si="9"/>
        <v>0</v>
      </c>
      <c r="AB11" s="24">
        <f t="shared" si="10"/>
        <v>0</v>
      </c>
      <c r="AC11" s="24">
        <f t="shared" si="11"/>
        <v>0</v>
      </c>
      <c r="AD11" s="24">
        <f t="shared" si="12"/>
        <v>0</v>
      </c>
      <c r="AE11" s="24">
        <f t="shared" si="13"/>
        <v>0</v>
      </c>
      <c r="AF11" s="24">
        <f t="shared" si="14"/>
        <v>0</v>
      </c>
      <c r="AG11" s="24">
        <f t="shared" si="15"/>
        <v>0</v>
      </c>
      <c r="AH11" s="24">
        <f t="shared" si="16"/>
        <v>0</v>
      </c>
      <c r="AI11" s="24">
        <f t="shared" si="17"/>
        <v>0</v>
      </c>
      <c r="AJ11" s="24">
        <f t="shared" si="18"/>
        <v>0</v>
      </c>
      <c r="AK11" s="24">
        <f t="shared" si="19"/>
        <v>0</v>
      </c>
      <c r="AL11" s="24">
        <f t="shared" si="20"/>
        <v>0</v>
      </c>
      <c r="AM11" s="24">
        <f t="shared" si="21"/>
        <v>0</v>
      </c>
      <c r="AN11" s="24">
        <f t="shared" si="22"/>
        <v>0</v>
      </c>
      <c r="AO11" s="24">
        <f t="shared" si="23"/>
        <v>0</v>
      </c>
    </row>
    <row r="12" spans="1:41" x14ac:dyDescent="0.25">
      <c r="A12" s="2">
        <v>9</v>
      </c>
      <c r="B12" s="1" t="str">
        <f>IF(ISBLANK(PRINCIPAL!B12)," ",PRINCIPAL!B12)</f>
        <v xml:space="preserve"> </v>
      </c>
      <c r="C12" s="14">
        <f t="shared" si="1"/>
        <v>0</v>
      </c>
      <c r="D12" s="12">
        <f t="shared" si="2"/>
        <v>0</v>
      </c>
      <c r="E12" s="10"/>
      <c r="F12" s="12">
        <f t="shared" si="0"/>
        <v>0</v>
      </c>
      <c r="G12" s="10"/>
      <c r="H12" s="12">
        <f t="shared" si="0"/>
        <v>0</v>
      </c>
      <c r="I12" s="10"/>
      <c r="J12" s="12">
        <f t="shared" si="0"/>
        <v>0</v>
      </c>
      <c r="K12" s="10"/>
      <c r="L12" s="12">
        <f t="shared" si="0"/>
        <v>0</v>
      </c>
      <c r="M12" s="10"/>
      <c r="N12" s="12">
        <f t="shared" si="3"/>
        <v>0</v>
      </c>
      <c r="O12" s="10"/>
      <c r="P12" s="12">
        <f t="shared" si="4"/>
        <v>0</v>
      </c>
      <c r="Q12" s="10"/>
      <c r="R12" s="12">
        <f t="shared" si="5"/>
        <v>0</v>
      </c>
      <c r="S12" s="10"/>
      <c r="T12" s="12">
        <f t="shared" si="6"/>
        <v>0</v>
      </c>
      <c r="U12" s="10"/>
      <c r="V12" s="12">
        <f t="shared" si="7"/>
        <v>0</v>
      </c>
      <c r="W12" s="10"/>
      <c r="Z12" s="24">
        <f t="shared" si="8"/>
        <v>0</v>
      </c>
      <c r="AA12" s="24">
        <f t="shared" si="9"/>
        <v>0</v>
      </c>
      <c r="AB12" s="24">
        <f t="shared" si="10"/>
        <v>0</v>
      </c>
      <c r="AC12" s="24">
        <f t="shared" si="11"/>
        <v>0</v>
      </c>
      <c r="AD12" s="24">
        <f t="shared" si="12"/>
        <v>0</v>
      </c>
      <c r="AE12" s="24">
        <f t="shared" si="13"/>
        <v>0</v>
      </c>
      <c r="AF12" s="24">
        <f t="shared" si="14"/>
        <v>0</v>
      </c>
      <c r="AG12" s="24">
        <f t="shared" si="15"/>
        <v>0</v>
      </c>
      <c r="AH12" s="24">
        <f t="shared" si="16"/>
        <v>0</v>
      </c>
      <c r="AI12" s="24">
        <f t="shared" si="17"/>
        <v>0</v>
      </c>
      <c r="AJ12" s="24">
        <f t="shared" si="18"/>
        <v>0</v>
      </c>
      <c r="AK12" s="24">
        <f t="shared" si="19"/>
        <v>0</v>
      </c>
      <c r="AL12" s="24">
        <f t="shared" si="20"/>
        <v>0</v>
      </c>
      <c r="AM12" s="24">
        <f t="shared" si="21"/>
        <v>0</v>
      </c>
      <c r="AN12" s="24">
        <f t="shared" si="22"/>
        <v>0</v>
      </c>
      <c r="AO12" s="24">
        <f t="shared" si="23"/>
        <v>0</v>
      </c>
    </row>
    <row r="13" spans="1:41" x14ac:dyDescent="0.25">
      <c r="A13" s="2">
        <v>10</v>
      </c>
      <c r="B13" s="2" t="str">
        <f>IF(ISBLANK(PRINCIPAL!B13)," ",PRINCIPAL!B13)</f>
        <v xml:space="preserve"> </v>
      </c>
      <c r="C13" s="14">
        <f t="shared" si="1"/>
        <v>0</v>
      </c>
      <c r="D13" s="12">
        <f t="shared" si="2"/>
        <v>0</v>
      </c>
      <c r="E13" s="9"/>
      <c r="F13" s="12">
        <f t="shared" si="0"/>
        <v>0</v>
      </c>
      <c r="G13" s="9"/>
      <c r="H13" s="12">
        <f t="shared" si="0"/>
        <v>0</v>
      </c>
      <c r="I13" s="9"/>
      <c r="J13" s="12">
        <f t="shared" si="0"/>
        <v>0</v>
      </c>
      <c r="K13" s="9"/>
      <c r="L13" s="12">
        <f t="shared" si="0"/>
        <v>0</v>
      </c>
      <c r="M13" s="9"/>
      <c r="N13" s="12">
        <f t="shared" si="3"/>
        <v>0</v>
      </c>
      <c r="O13" s="9"/>
      <c r="P13" s="12">
        <f t="shared" si="4"/>
        <v>0</v>
      </c>
      <c r="Q13" s="9"/>
      <c r="R13" s="12">
        <f t="shared" si="5"/>
        <v>0</v>
      </c>
      <c r="S13" s="9"/>
      <c r="T13" s="12">
        <f t="shared" si="6"/>
        <v>0</v>
      </c>
      <c r="U13" s="9"/>
      <c r="V13" s="12">
        <f t="shared" si="7"/>
        <v>0</v>
      </c>
      <c r="W13" s="9"/>
      <c r="Z13" s="24">
        <f t="shared" si="8"/>
        <v>0</v>
      </c>
      <c r="AA13" s="24">
        <f t="shared" si="9"/>
        <v>0</v>
      </c>
      <c r="AB13" s="24">
        <f t="shared" si="10"/>
        <v>0</v>
      </c>
      <c r="AC13" s="24">
        <f t="shared" si="11"/>
        <v>0</v>
      </c>
      <c r="AD13" s="24">
        <f t="shared" si="12"/>
        <v>0</v>
      </c>
      <c r="AE13" s="24">
        <f t="shared" si="13"/>
        <v>0</v>
      </c>
      <c r="AF13" s="24">
        <f t="shared" si="14"/>
        <v>0</v>
      </c>
      <c r="AG13" s="24">
        <f t="shared" si="15"/>
        <v>0</v>
      </c>
      <c r="AH13" s="24">
        <f t="shared" si="16"/>
        <v>0</v>
      </c>
      <c r="AI13" s="24">
        <f t="shared" si="17"/>
        <v>0</v>
      </c>
      <c r="AJ13" s="24">
        <f t="shared" si="18"/>
        <v>0</v>
      </c>
      <c r="AK13" s="24">
        <f t="shared" si="19"/>
        <v>0</v>
      </c>
      <c r="AL13" s="24">
        <f t="shared" si="20"/>
        <v>0</v>
      </c>
      <c r="AM13" s="24">
        <f t="shared" si="21"/>
        <v>0</v>
      </c>
      <c r="AN13" s="24">
        <f t="shared" si="22"/>
        <v>0</v>
      </c>
      <c r="AO13" s="24">
        <f t="shared" si="23"/>
        <v>0</v>
      </c>
    </row>
    <row r="14" spans="1:41" x14ac:dyDescent="0.25">
      <c r="A14" s="2">
        <v>11</v>
      </c>
      <c r="B14" s="1" t="str">
        <f>IF(ISBLANK(PRINCIPAL!B14)," ",PRINCIPAL!B14)</f>
        <v xml:space="preserve"> </v>
      </c>
      <c r="C14" s="14">
        <f t="shared" si="1"/>
        <v>0</v>
      </c>
      <c r="D14" s="12">
        <f t="shared" si="2"/>
        <v>0</v>
      </c>
      <c r="E14" s="10"/>
      <c r="F14" s="12">
        <f t="shared" si="0"/>
        <v>0</v>
      </c>
      <c r="G14" s="10"/>
      <c r="H14" s="12">
        <f t="shared" si="0"/>
        <v>0</v>
      </c>
      <c r="I14" s="10"/>
      <c r="J14" s="12">
        <f t="shared" si="0"/>
        <v>0</v>
      </c>
      <c r="K14" s="10"/>
      <c r="L14" s="12">
        <f t="shared" si="0"/>
        <v>0</v>
      </c>
      <c r="M14" s="10"/>
      <c r="N14" s="12">
        <f t="shared" si="3"/>
        <v>0</v>
      </c>
      <c r="O14" s="10"/>
      <c r="P14" s="12">
        <f t="shared" si="4"/>
        <v>0</v>
      </c>
      <c r="Q14" s="10"/>
      <c r="R14" s="12">
        <f t="shared" si="5"/>
        <v>0</v>
      </c>
      <c r="S14" s="10"/>
      <c r="T14" s="12">
        <f t="shared" si="6"/>
        <v>0</v>
      </c>
      <c r="U14" s="10"/>
      <c r="V14" s="12">
        <f t="shared" si="7"/>
        <v>0</v>
      </c>
      <c r="W14" s="10"/>
      <c r="Z14" s="24">
        <f t="shared" si="8"/>
        <v>0</v>
      </c>
      <c r="AA14" s="24">
        <f t="shared" si="9"/>
        <v>0</v>
      </c>
      <c r="AB14" s="24">
        <f t="shared" si="10"/>
        <v>0</v>
      </c>
      <c r="AC14" s="24">
        <f t="shared" si="11"/>
        <v>0</v>
      </c>
      <c r="AD14" s="24">
        <f t="shared" si="12"/>
        <v>0</v>
      </c>
      <c r="AE14" s="24">
        <f t="shared" si="13"/>
        <v>0</v>
      </c>
      <c r="AF14" s="24">
        <f t="shared" si="14"/>
        <v>0</v>
      </c>
      <c r="AG14" s="24">
        <f t="shared" si="15"/>
        <v>0</v>
      </c>
      <c r="AH14" s="24">
        <f t="shared" si="16"/>
        <v>0</v>
      </c>
      <c r="AI14" s="24">
        <f t="shared" si="17"/>
        <v>0</v>
      </c>
      <c r="AJ14" s="24">
        <f t="shared" si="18"/>
        <v>0</v>
      </c>
      <c r="AK14" s="24">
        <f t="shared" si="19"/>
        <v>0</v>
      </c>
      <c r="AL14" s="24">
        <f t="shared" si="20"/>
        <v>0</v>
      </c>
      <c r="AM14" s="24">
        <f t="shared" si="21"/>
        <v>0</v>
      </c>
      <c r="AN14" s="24">
        <f t="shared" si="22"/>
        <v>0</v>
      </c>
      <c r="AO14" s="24">
        <f t="shared" si="23"/>
        <v>0</v>
      </c>
    </row>
    <row r="15" spans="1:41" x14ac:dyDescent="0.25">
      <c r="A15" s="2">
        <v>12</v>
      </c>
      <c r="B15" s="2" t="str">
        <f>IF(ISBLANK(PRINCIPAL!B15)," ",PRINCIPAL!B15)</f>
        <v xml:space="preserve"> </v>
      </c>
      <c r="C15" s="14">
        <f t="shared" si="1"/>
        <v>0</v>
      </c>
      <c r="D15" s="12">
        <f t="shared" si="2"/>
        <v>0</v>
      </c>
      <c r="E15" s="9"/>
      <c r="F15" s="12">
        <f t="shared" si="0"/>
        <v>0</v>
      </c>
      <c r="G15" s="9"/>
      <c r="H15" s="12">
        <f t="shared" si="0"/>
        <v>0</v>
      </c>
      <c r="I15" s="9"/>
      <c r="J15" s="12">
        <f t="shared" si="0"/>
        <v>0</v>
      </c>
      <c r="K15" s="9"/>
      <c r="L15" s="12">
        <f t="shared" si="0"/>
        <v>0</v>
      </c>
      <c r="M15" s="9"/>
      <c r="N15" s="12">
        <f t="shared" si="3"/>
        <v>0</v>
      </c>
      <c r="O15" s="9"/>
      <c r="P15" s="12">
        <f t="shared" si="4"/>
        <v>0</v>
      </c>
      <c r="Q15" s="9"/>
      <c r="R15" s="12">
        <f t="shared" si="5"/>
        <v>0</v>
      </c>
      <c r="S15" s="9"/>
      <c r="T15" s="12">
        <f t="shared" si="6"/>
        <v>0</v>
      </c>
      <c r="U15" s="9"/>
      <c r="V15" s="12">
        <f t="shared" si="7"/>
        <v>0</v>
      </c>
      <c r="W15" s="9"/>
      <c r="Z15" s="24">
        <f t="shared" si="8"/>
        <v>0</v>
      </c>
      <c r="AA15" s="24">
        <f t="shared" si="9"/>
        <v>0</v>
      </c>
      <c r="AB15" s="24">
        <f t="shared" si="10"/>
        <v>0</v>
      </c>
      <c r="AC15" s="24">
        <f t="shared" si="11"/>
        <v>0</v>
      </c>
      <c r="AD15" s="24">
        <f t="shared" si="12"/>
        <v>0</v>
      </c>
      <c r="AE15" s="24">
        <f t="shared" si="13"/>
        <v>0</v>
      </c>
      <c r="AF15" s="24">
        <f t="shared" si="14"/>
        <v>0</v>
      </c>
      <c r="AG15" s="24">
        <f t="shared" si="15"/>
        <v>0</v>
      </c>
      <c r="AH15" s="24">
        <f t="shared" si="16"/>
        <v>0</v>
      </c>
      <c r="AI15" s="24">
        <f t="shared" si="17"/>
        <v>0</v>
      </c>
      <c r="AJ15" s="24">
        <f t="shared" si="18"/>
        <v>0</v>
      </c>
      <c r="AK15" s="24">
        <f t="shared" si="19"/>
        <v>0</v>
      </c>
      <c r="AL15" s="24">
        <f t="shared" si="20"/>
        <v>0</v>
      </c>
      <c r="AM15" s="24">
        <f t="shared" si="21"/>
        <v>0</v>
      </c>
      <c r="AN15" s="24">
        <f t="shared" si="22"/>
        <v>0</v>
      </c>
      <c r="AO15" s="24">
        <f t="shared" si="23"/>
        <v>0</v>
      </c>
    </row>
    <row r="16" spans="1:41" x14ac:dyDescent="0.25">
      <c r="A16" s="2">
        <v>13</v>
      </c>
      <c r="B16" s="1" t="str">
        <f>IF(ISBLANK(PRINCIPAL!B16)," ",PRINCIPAL!B16)</f>
        <v xml:space="preserve"> </v>
      </c>
      <c r="C16" s="14">
        <f t="shared" si="1"/>
        <v>0</v>
      </c>
      <c r="D16" s="12">
        <f t="shared" si="2"/>
        <v>0</v>
      </c>
      <c r="E16" s="10"/>
      <c r="F16" s="12">
        <f t="shared" si="0"/>
        <v>0</v>
      </c>
      <c r="G16" s="10"/>
      <c r="H16" s="12">
        <f t="shared" si="0"/>
        <v>0</v>
      </c>
      <c r="I16" s="10"/>
      <c r="J16" s="12">
        <f t="shared" si="0"/>
        <v>0</v>
      </c>
      <c r="K16" s="10"/>
      <c r="L16" s="12">
        <f t="shared" si="0"/>
        <v>0</v>
      </c>
      <c r="M16" s="10"/>
      <c r="N16" s="12">
        <f t="shared" si="3"/>
        <v>0</v>
      </c>
      <c r="O16" s="10"/>
      <c r="P16" s="12">
        <f t="shared" si="4"/>
        <v>0</v>
      </c>
      <c r="Q16" s="10"/>
      <c r="R16" s="12">
        <f t="shared" si="5"/>
        <v>0</v>
      </c>
      <c r="S16" s="10"/>
      <c r="T16" s="12">
        <f t="shared" si="6"/>
        <v>0</v>
      </c>
      <c r="U16" s="10"/>
      <c r="V16" s="12">
        <f t="shared" si="7"/>
        <v>0</v>
      </c>
      <c r="W16" s="10"/>
      <c r="Z16" s="24">
        <f t="shared" si="8"/>
        <v>0</v>
      </c>
      <c r="AA16" s="24">
        <f t="shared" si="9"/>
        <v>0</v>
      </c>
      <c r="AB16" s="24">
        <f t="shared" si="10"/>
        <v>0</v>
      </c>
      <c r="AC16" s="24">
        <f t="shared" si="11"/>
        <v>0</v>
      </c>
      <c r="AD16" s="24">
        <f t="shared" si="12"/>
        <v>0</v>
      </c>
      <c r="AE16" s="24">
        <f t="shared" si="13"/>
        <v>0</v>
      </c>
      <c r="AF16" s="24">
        <f t="shared" si="14"/>
        <v>0</v>
      </c>
      <c r="AG16" s="24">
        <f t="shared" si="15"/>
        <v>0</v>
      </c>
      <c r="AH16" s="24">
        <f t="shared" si="16"/>
        <v>0</v>
      </c>
      <c r="AI16" s="24">
        <f t="shared" si="17"/>
        <v>0</v>
      </c>
      <c r="AJ16" s="24">
        <f t="shared" si="18"/>
        <v>0</v>
      </c>
      <c r="AK16" s="24">
        <f t="shared" si="19"/>
        <v>0</v>
      </c>
      <c r="AL16" s="24">
        <f t="shared" si="20"/>
        <v>0</v>
      </c>
      <c r="AM16" s="24">
        <f t="shared" si="21"/>
        <v>0</v>
      </c>
      <c r="AN16" s="24">
        <f t="shared" si="22"/>
        <v>0</v>
      </c>
      <c r="AO16" s="24">
        <f t="shared" si="23"/>
        <v>0</v>
      </c>
    </row>
    <row r="17" spans="1:41" x14ac:dyDescent="0.25">
      <c r="A17" s="2">
        <v>14</v>
      </c>
      <c r="B17" s="2" t="str">
        <f>IF(ISBLANK(PRINCIPAL!B17)," ",PRINCIPAL!B17)</f>
        <v xml:space="preserve"> </v>
      </c>
      <c r="C17" s="14">
        <f t="shared" si="1"/>
        <v>0</v>
      </c>
      <c r="D17" s="12">
        <f t="shared" si="2"/>
        <v>0</v>
      </c>
      <c r="E17" s="9"/>
      <c r="F17" s="12">
        <f t="shared" si="0"/>
        <v>0</v>
      </c>
      <c r="G17" s="9"/>
      <c r="H17" s="12">
        <f t="shared" si="0"/>
        <v>0</v>
      </c>
      <c r="I17" s="9"/>
      <c r="J17" s="12">
        <f t="shared" si="0"/>
        <v>0</v>
      </c>
      <c r="K17" s="9"/>
      <c r="L17" s="12">
        <f t="shared" si="0"/>
        <v>0</v>
      </c>
      <c r="M17" s="9"/>
      <c r="N17" s="12">
        <f t="shared" si="3"/>
        <v>0</v>
      </c>
      <c r="O17" s="9"/>
      <c r="P17" s="12">
        <f t="shared" si="4"/>
        <v>0</v>
      </c>
      <c r="Q17" s="9"/>
      <c r="R17" s="12">
        <f t="shared" si="5"/>
        <v>0</v>
      </c>
      <c r="S17" s="9"/>
      <c r="T17" s="12">
        <f t="shared" si="6"/>
        <v>0</v>
      </c>
      <c r="U17" s="9"/>
      <c r="V17" s="12">
        <f t="shared" si="7"/>
        <v>0</v>
      </c>
      <c r="W17" s="9"/>
      <c r="Z17" s="24">
        <f t="shared" si="8"/>
        <v>0</v>
      </c>
      <c r="AA17" s="24">
        <f t="shared" si="9"/>
        <v>0</v>
      </c>
      <c r="AB17" s="24">
        <f t="shared" si="10"/>
        <v>0</v>
      </c>
      <c r="AC17" s="24">
        <f t="shared" si="11"/>
        <v>0</v>
      </c>
      <c r="AD17" s="24">
        <f t="shared" si="12"/>
        <v>0</v>
      </c>
      <c r="AE17" s="24">
        <f t="shared" si="13"/>
        <v>0</v>
      </c>
      <c r="AF17" s="24">
        <f t="shared" si="14"/>
        <v>0</v>
      </c>
      <c r="AG17" s="24">
        <f t="shared" si="15"/>
        <v>0</v>
      </c>
      <c r="AH17" s="24">
        <f t="shared" si="16"/>
        <v>0</v>
      </c>
      <c r="AI17" s="24">
        <f t="shared" si="17"/>
        <v>0</v>
      </c>
      <c r="AJ17" s="24">
        <f t="shared" si="18"/>
        <v>0</v>
      </c>
      <c r="AK17" s="24">
        <f t="shared" si="19"/>
        <v>0</v>
      </c>
      <c r="AL17" s="24">
        <f t="shared" si="20"/>
        <v>0</v>
      </c>
      <c r="AM17" s="24">
        <f t="shared" si="21"/>
        <v>0</v>
      </c>
      <c r="AN17" s="24">
        <f t="shared" si="22"/>
        <v>0</v>
      </c>
      <c r="AO17" s="24">
        <f t="shared" si="23"/>
        <v>0</v>
      </c>
    </row>
    <row r="18" spans="1:41" x14ac:dyDescent="0.25">
      <c r="A18" s="2">
        <v>15</v>
      </c>
      <c r="B18" s="1" t="str">
        <f>IF(ISBLANK(PRINCIPAL!B18)," ",PRINCIPAL!B18)</f>
        <v xml:space="preserve"> </v>
      </c>
      <c r="C18" s="14">
        <f t="shared" si="1"/>
        <v>0</v>
      </c>
      <c r="D18" s="12">
        <f t="shared" si="2"/>
        <v>0</v>
      </c>
      <c r="E18" s="10"/>
      <c r="F18" s="12">
        <f t="shared" si="0"/>
        <v>0</v>
      </c>
      <c r="G18" s="10"/>
      <c r="H18" s="12">
        <f t="shared" si="0"/>
        <v>0</v>
      </c>
      <c r="I18" s="10"/>
      <c r="J18" s="12">
        <f t="shared" si="0"/>
        <v>0</v>
      </c>
      <c r="K18" s="10"/>
      <c r="L18" s="12">
        <f t="shared" si="0"/>
        <v>0</v>
      </c>
      <c r="M18" s="10"/>
      <c r="N18" s="12">
        <f t="shared" si="3"/>
        <v>0</v>
      </c>
      <c r="O18" s="10"/>
      <c r="P18" s="12">
        <f t="shared" si="4"/>
        <v>0</v>
      </c>
      <c r="Q18" s="10"/>
      <c r="R18" s="12">
        <f t="shared" si="5"/>
        <v>0</v>
      </c>
      <c r="S18" s="10"/>
      <c r="T18" s="12">
        <f t="shared" si="6"/>
        <v>0</v>
      </c>
      <c r="U18" s="10"/>
      <c r="V18" s="12">
        <f t="shared" si="7"/>
        <v>0</v>
      </c>
      <c r="W18" s="10"/>
      <c r="Z18" s="24">
        <f t="shared" si="8"/>
        <v>0</v>
      </c>
      <c r="AA18" s="24">
        <f t="shared" si="9"/>
        <v>0</v>
      </c>
      <c r="AB18" s="24">
        <f t="shared" si="10"/>
        <v>0</v>
      </c>
      <c r="AC18" s="24">
        <f t="shared" si="11"/>
        <v>0</v>
      </c>
      <c r="AD18" s="24">
        <f t="shared" si="12"/>
        <v>0</v>
      </c>
      <c r="AE18" s="24">
        <f t="shared" si="13"/>
        <v>0</v>
      </c>
      <c r="AF18" s="24">
        <f t="shared" si="14"/>
        <v>0</v>
      </c>
      <c r="AG18" s="24">
        <f t="shared" si="15"/>
        <v>0</v>
      </c>
      <c r="AH18" s="24">
        <f t="shared" si="16"/>
        <v>0</v>
      </c>
      <c r="AI18" s="24">
        <f t="shared" si="17"/>
        <v>0</v>
      </c>
      <c r="AJ18" s="24">
        <f t="shared" si="18"/>
        <v>0</v>
      </c>
      <c r="AK18" s="24">
        <f t="shared" si="19"/>
        <v>0</v>
      </c>
      <c r="AL18" s="24">
        <f t="shared" si="20"/>
        <v>0</v>
      </c>
      <c r="AM18" s="24">
        <f t="shared" si="21"/>
        <v>0</v>
      </c>
      <c r="AN18" s="24">
        <f t="shared" si="22"/>
        <v>0</v>
      </c>
      <c r="AO18" s="24">
        <f t="shared" si="23"/>
        <v>0</v>
      </c>
    </row>
    <row r="19" spans="1:41" x14ac:dyDescent="0.25">
      <c r="A19" s="2">
        <v>16</v>
      </c>
      <c r="B19" s="2" t="str">
        <f>IF(ISBLANK(PRINCIPAL!B19)," ",PRINCIPAL!B19)</f>
        <v xml:space="preserve"> </v>
      </c>
      <c r="C19" s="14">
        <f t="shared" si="1"/>
        <v>0</v>
      </c>
      <c r="D19" s="12">
        <f t="shared" si="2"/>
        <v>0</v>
      </c>
      <c r="E19" s="9"/>
      <c r="F19" s="12">
        <f t="shared" si="0"/>
        <v>0</v>
      </c>
      <c r="G19" s="9"/>
      <c r="H19" s="12">
        <f t="shared" si="0"/>
        <v>0</v>
      </c>
      <c r="I19" s="9"/>
      <c r="J19" s="12">
        <f t="shared" si="0"/>
        <v>0</v>
      </c>
      <c r="K19" s="9"/>
      <c r="L19" s="12">
        <f t="shared" si="0"/>
        <v>0</v>
      </c>
      <c r="M19" s="9"/>
      <c r="N19" s="12">
        <f t="shared" si="3"/>
        <v>0</v>
      </c>
      <c r="O19" s="9"/>
      <c r="P19" s="12">
        <f t="shared" si="4"/>
        <v>0</v>
      </c>
      <c r="Q19" s="9"/>
      <c r="R19" s="12">
        <f t="shared" si="5"/>
        <v>0</v>
      </c>
      <c r="S19" s="9"/>
      <c r="T19" s="12">
        <f t="shared" si="6"/>
        <v>0</v>
      </c>
      <c r="U19" s="9"/>
      <c r="V19" s="12">
        <f t="shared" si="7"/>
        <v>0</v>
      </c>
      <c r="W19" s="9"/>
      <c r="Z19" s="24">
        <f t="shared" si="8"/>
        <v>0</v>
      </c>
      <c r="AA19" s="24">
        <f t="shared" si="9"/>
        <v>0</v>
      </c>
      <c r="AB19" s="24">
        <f t="shared" si="10"/>
        <v>0</v>
      </c>
      <c r="AC19" s="24">
        <f t="shared" si="11"/>
        <v>0</v>
      </c>
      <c r="AD19" s="24">
        <f t="shared" si="12"/>
        <v>0</v>
      </c>
      <c r="AE19" s="24">
        <f t="shared" si="13"/>
        <v>0</v>
      </c>
      <c r="AF19" s="24">
        <f t="shared" si="14"/>
        <v>0</v>
      </c>
      <c r="AG19" s="24">
        <f t="shared" si="15"/>
        <v>0</v>
      </c>
      <c r="AH19" s="24">
        <f t="shared" si="16"/>
        <v>0</v>
      </c>
      <c r="AI19" s="24">
        <f t="shared" si="17"/>
        <v>0</v>
      </c>
      <c r="AJ19" s="24">
        <f t="shared" si="18"/>
        <v>0</v>
      </c>
      <c r="AK19" s="24">
        <f t="shared" si="19"/>
        <v>0</v>
      </c>
      <c r="AL19" s="24">
        <f t="shared" si="20"/>
        <v>0</v>
      </c>
      <c r="AM19" s="24">
        <f t="shared" si="21"/>
        <v>0</v>
      </c>
      <c r="AN19" s="24">
        <f t="shared" si="22"/>
        <v>0</v>
      </c>
      <c r="AO19" s="24">
        <f t="shared" si="23"/>
        <v>0</v>
      </c>
    </row>
    <row r="20" spans="1:41" x14ac:dyDescent="0.25">
      <c r="A20" s="2">
        <v>17</v>
      </c>
      <c r="B20" s="1" t="str">
        <f>IF(ISBLANK(PRINCIPAL!B20)," ",PRINCIPAL!B20)</f>
        <v xml:space="preserve"> </v>
      </c>
      <c r="C20" s="14">
        <f t="shared" si="1"/>
        <v>0</v>
      </c>
      <c r="D20" s="12">
        <f t="shared" si="2"/>
        <v>0</v>
      </c>
      <c r="E20" s="10"/>
      <c r="F20" s="12">
        <f t="shared" ref="F20:F43" si="24">IF(ISBLANK(G20),0,1)</f>
        <v>0</v>
      </c>
      <c r="G20" s="10"/>
      <c r="H20" s="12">
        <f t="shared" ref="H20:H43" si="25">IF(ISBLANK(I20),0,1)</f>
        <v>0</v>
      </c>
      <c r="I20" s="10"/>
      <c r="J20" s="12">
        <f t="shared" ref="J20:J43" si="26">IF(ISBLANK(K20),0,1)</f>
        <v>0</v>
      </c>
      <c r="K20" s="10"/>
      <c r="L20" s="12">
        <f t="shared" ref="L20:L43" si="27">IF(ISBLANK(M20),0,1)</f>
        <v>0</v>
      </c>
      <c r="M20" s="10"/>
      <c r="N20" s="12">
        <f t="shared" si="3"/>
        <v>0</v>
      </c>
      <c r="O20" s="10"/>
      <c r="P20" s="12">
        <f t="shared" si="4"/>
        <v>0</v>
      </c>
      <c r="Q20" s="10"/>
      <c r="R20" s="12">
        <f t="shared" si="5"/>
        <v>0</v>
      </c>
      <c r="S20" s="10"/>
      <c r="T20" s="12">
        <f t="shared" si="6"/>
        <v>0</v>
      </c>
      <c r="U20" s="10"/>
      <c r="V20" s="12">
        <f t="shared" si="7"/>
        <v>0</v>
      </c>
      <c r="W20" s="10"/>
      <c r="Z20" s="24">
        <f t="shared" si="8"/>
        <v>0</v>
      </c>
      <c r="AA20" s="24">
        <f t="shared" si="9"/>
        <v>0</v>
      </c>
      <c r="AB20" s="24">
        <f t="shared" si="10"/>
        <v>0</v>
      </c>
      <c r="AC20" s="24">
        <f t="shared" si="11"/>
        <v>0</v>
      </c>
      <c r="AD20" s="24">
        <f t="shared" si="12"/>
        <v>0</v>
      </c>
      <c r="AE20" s="24">
        <f t="shared" si="13"/>
        <v>0</v>
      </c>
      <c r="AF20" s="24">
        <f t="shared" si="14"/>
        <v>0</v>
      </c>
      <c r="AG20" s="24">
        <f t="shared" si="15"/>
        <v>0</v>
      </c>
      <c r="AH20" s="24">
        <f t="shared" si="16"/>
        <v>0</v>
      </c>
      <c r="AI20" s="24">
        <f t="shared" si="17"/>
        <v>0</v>
      </c>
      <c r="AJ20" s="24">
        <f t="shared" si="18"/>
        <v>0</v>
      </c>
      <c r="AK20" s="24">
        <f t="shared" si="19"/>
        <v>0</v>
      </c>
      <c r="AL20" s="24">
        <f t="shared" si="20"/>
        <v>0</v>
      </c>
      <c r="AM20" s="24">
        <f t="shared" si="21"/>
        <v>0</v>
      </c>
      <c r="AN20" s="24">
        <f t="shared" si="22"/>
        <v>0</v>
      </c>
      <c r="AO20" s="24">
        <f t="shared" si="23"/>
        <v>0</v>
      </c>
    </row>
    <row r="21" spans="1:41" x14ac:dyDescent="0.25">
      <c r="A21" s="2">
        <v>18</v>
      </c>
      <c r="B21" s="2" t="str">
        <f>IF(ISBLANK(PRINCIPAL!B21)," ",PRINCIPAL!B21)</f>
        <v xml:space="preserve"> </v>
      </c>
      <c r="C21" s="14">
        <f t="shared" si="1"/>
        <v>0</v>
      </c>
      <c r="D21" s="12">
        <f t="shared" si="2"/>
        <v>0</v>
      </c>
      <c r="E21" s="9"/>
      <c r="F21" s="12">
        <f t="shared" si="24"/>
        <v>0</v>
      </c>
      <c r="G21" s="9"/>
      <c r="H21" s="12">
        <f t="shared" si="25"/>
        <v>0</v>
      </c>
      <c r="I21" s="9"/>
      <c r="J21" s="12">
        <f t="shared" si="26"/>
        <v>0</v>
      </c>
      <c r="K21" s="9"/>
      <c r="L21" s="12">
        <f t="shared" si="27"/>
        <v>0</v>
      </c>
      <c r="M21" s="9"/>
      <c r="N21" s="12">
        <f t="shared" si="3"/>
        <v>0</v>
      </c>
      <c r="O21" s="9"/>
      <c r="P21" s="12">
        <f t="shared" si="4"/>
        <v>0</v>
      </c>
      <c r="Q21" s="9"/>
      <c r="R21" s="12">
        <f t="shared" si="5"/>
        <v>0</v>
      </c>
      <c r="S21" s="9"/>
      <c r="T21" s="12">
        <f t="shared" si="6"/>
        <v>0</v>
      </c>
      <c r="U21" s="9"/>
      <c r="V21" s="12">
        <f t="shared" si="7"/>
        <v>0</v>
      </c>
      <c r="W21" s="9"/>
      <c r="Z21" s="24">
        <f t="shared" si="8"/>
        <v>0</v>
      </c>
      <c r="AA21" s="24">
        <f t="shared" si="9"/>
        <v>0</v>
      </c>
      <c r="AB21" s="24">
        <f t="shared" si="10"/>
        <v>0</v>
      </c>
      <c r="AC21" s="24">
        <f t="shared" si="11"/>
        <v>0</v>
      </c>
      <c r="AD21" s="24">
        <f t="shared" si="12"/>
        <v>0</v>
      </c>
      <c r="AE21" s="24">
        <f t="shared" si="13"/>
        <v>0</v>
      </c>
      <c r="AF21" s="24">
        <f t="shared" si="14"/>
        <v>0</v>
      </c>
      <c r="AG21" s="24">
        <f t="shared" si="15"/>
        <v>0</v>
      </c>
      <c r="AH21" s="24">
        <f t="shared" si="16"/>
        <v>0</v>
      </c>
      <c r="AI21" s="24">
        <f t="shared" si="17"/>
        <v>0</v>
      </c>
      <c r="AJ21" s="24">
        <f t="shared" si="18"/>
        <v>0</v>
      </c>
      <c r="AK21" s="24">
        <f t="shared" si="19"/>
        <v>0</v>
      </c>
      <c r="AL21" s="24">
        <f t="shared" si="20"/>
        <v>0</v>
      </c>
      <c r="AM21" s="24">
        <f t="shared" si="21"/>
        <v>0</v>
      </c>
      <c r="AN21" s="24">
        <f t="shared" si="22"/>
        <v>0</v>
      </c>
      <c r="AO21" s="24">
        <f t="shared" si="23"/>
        <v>0</v>
      </c>
    </row>
    <row r="22" spans="1:41" x14ac:dyDescent="0.25">
      <c r="A22" s="2">
        <v>19</v>
      </c>
      <c r="B22" s="1" t="str">
        <f>IF(ISBLANK(PRINCIPAL!B22)," ",PRINCIPAL!B22)</f>
        <v xml:space="preserve"> </v>
      </c>
      <c r="C22" s="14">
        <f t="shared" si="1"/>
        <v>0</v>
      </c>
      <c r="D22" s="12">
        <f t="shared" si="2"/>
        <v>0</v>
      </c>
      <c r="E22" s="10"/>
      <c r="F22" s="12">
        <f t="shared" si="24"/>
        <v>0</v>
      </c>
      <c r="G22" s="10"/>
      <c r="H22" s="12">
        <f t="shared" si="25"/>
        <v>0</v>
      </c>
      <c r="I22" s="10"/>
      <c r="J22" s="12">
        <f t="shared" si="26"/>
        <v>0</v>
      </c>
      <c r="K22" s="10"/>
      <c r="L22" s="12">
        <f t="shared" si="27"/>
        <v>0</v>
      </c>
      <c r="M22" s="10"/>
      <c r="N22" s="12">
        <f t="shared" si="3"/>
        <v>0</v>
      </c>
      <c r="O22" s="10"/>
      <c r="P22" s="12">
        <f t="shared" si="4"/>
        <v>0</v>
      </c>
      <c r="Q22" s="10"/>
      <c r="R22" s="12">
        <f t="shared" si="5"/>
        <v>0</v>
      </c>
      <c r="S22" s="10"/>
      <c r="T22" s="12">
        <f t="shared" si="6"/>
        <v>0</v>
      </c>
      <c r="U22" s="10"/>
      <c r="V22" s="12">
        <f t="shared" si="7"/>
        <v>0</v>
      </c>
      <c r="W22" s="10"/>
      <c r="Z22" s="24">
        <f t="shared" si="8"/>
        <v>0</v>
      </c>
      <c r="AA22" s="24">
        <f t="shared" si="9"/>
        <v>0</v>
      </c>
      <c r="AB22" s="24">
        <f t="shared" si="10"/>
        <v>0</v>
      </c>
      <c r="AC22" s="24">
        <f t="shared" si="11"/>
        <v>0</v>
      </c>
      <c r="AD22" s="24">
        <f t="shared" si="12"/>
        <v>0</v>
      </c>
      <c r="AE22" s="24">
        <f t="shared" si="13"/>
        <v>0</v>
      </c>
      <c r="AF22" s="24">
        <f t="shared" si="14"/>
        <v>0</v>
      </c>
      <c r="AG22" s="24">
        <f t="shared" si="15"/>
        <v>0</v>
      </c>
      <c r="AH22" s="24">
        <f t="shared" si="16"/>
        <v>0</v>
      </c>
      <c r="AI22" s="24">
        <f t="shared" si="17"/>
        <v>0</v>
      </c>
      <c r="AJ22" s="24">
        <f t="shared" si="18"/>
        <v>0</v>
      </c>
      <c r="AK22" s="24">
        <f t="shared" si="19"/>
        <v>0</v>
      </c>
      <c r="AL22" s="24">
        <f t="shared" si="20"/>
        <v>0</v>
      </c>
      <c r="AM22" s="24">
        <f t="shared" si="21"/>
        <v>0</v>
      </c>
      <c r="AN22" s="24">
        <f t="shared" si="22"/>
        <v>0</v>
      </c>
      <c r="AO22" s="24">
        <f t="shared" si="23"/>
        <v>0</v>
      </c>
    </row>
    <row r="23" spans="1:41" x14ac:dyDescent="0.25">
      <c r="A23" s="2">
        <v>20</v>
      </c>
      <c r="B23" s="2" t="str">
        <f>IF(ISBLANK(PRINCIPAL!B23)," ",PRINCIPAL!B23)</f>
        <v xml:space="preserve"> </v>
      </c>
      <c r="C23" s="14">
        <f t="shared" si="1"/>
        <v>0</v>
      </c>
      <c r="D23" s="12">
        <f t="shared" si="2"/>
        <v>0</v>
      </c>
      <c r="E23" s="9"/>
      <c r="F23" s="12">
        <f t="shared" si="24"/>
        <v>0</v>
      </c>
      <c r="G23" s="9"/>
      <c r="H23" s="12">
        <f t="shared" si="25"/>
        <v>0</v>
      </c>
      <c r="I23" s="9"/>
      <c r="J23" s="12">
        <f t="shared" si="26"/>
        <v>0</v>
      </c>
      <c r="K23" s="9"/>
      <c r="L23" s="12">
        <f t="shared" si="27"/>
        <v>0</v>
      </c>
      <c r="M23" s="9"/>
      <c r="N23" s="12">
        <f t="shared" si="3"/>
        <v>0</v>
      </c>
      <c r="O23" s="9"/>
      <c r="P23" s="12">
        <f t="shared" si="4"/>
        <v>0</v>
      </c>
      <c r="Q23" s="9"/>
      <c r="R23" s="12">
        <f t="shared" si="5"/>
        <v>0</v>
      </c>
      <c r="S23" s="9"/>
      <c r="T23" s="12">
        <f t="shared" si="6"/>
        <v>0</v>
      </c>
      <c r="U23" s="9"/>
      <c r="V23" s="12">
        <f t="shared" si="7"/>
        <v>0</v>
      </c>
      <c r="W23" s="9"/>
      <c r="Z23" s="24">
        <f t="shared" si="8"/>
        <v>0</v>
      </c>
      <c r="AA23" s="24">
        <f t="shared" si="9"/>
        <v>0</v>
      </c>
      <c r="AB23" s="24">
        <f t="shared" si="10"/>
        <v>0</v>
      </c>
      <c r="AC23" s="24">
        <f t="shared" si="11"/>
        <v>0</v>
      </c>
      <c r="AD23" s="24">
        <f t="shared" si="12"/>
        <v>0</v>
      </c>
      <c r="AE23" s="24">
        <f t="shared" si="13"/>
        <v>0</v>
      </c>
      <c r="AF23" s="24">
        <f t="shared" si="14"/>
        <v>0</v>
      </c>
      <c r="AG23" s="24">
        <f t="shared" si="15"/>
        <v>0</v>
      </c>
      <c r="AH23" s="24">
        <f t="shared" si="16"/>
        <v>0</v>
      </c>
      <c r="AI23" s="24">
        <f t="shared" si="17"/>
        <v>0</v>
      </c>
      <c r="AJ23" s="24">
        <f t="shared" si="18"/>
        <v>0</v>
      </c>
      <c r="AK23" s="24">
        <f t="shared" si="19"/>
        <v>0</v>
      </c>
      <c r="AL23" s="24">
        <f t="shared" si="20"/>
        <v>0</v>
      </c>
      <c r="AM23" s="24">
        <f t="shared" si="21"/>
        <v>0</v>
      </c>
      <c r="AN23" s="24">
        <f t="shared" si="22"/>
        <v>0</v>
      </c>
      <c r="AO23" s="24">
        <f t="shared" si="23"/>
        <v>0</v>
      </c>
    </row>
    <row r="24" spans="1:41" x14ac:dyDescent="0.25">
      <c r="A24" s="2">
        <v>21</v>
      </c>
      <c r="B24" s="1" t="str">
        <f>IF(ISBLANK(PRINCIPAL!B24)," ",PRINCIPAL!B24)</f>
        <v xml:space="preserve"> </v>
      </c>
      <c r="C24" s="14">
        <f t="shared" si="1"/>
        <v>0</v>
      </c>
      <c r="D24" s="12">
        <f t="shared" si="2"/>
        <v>0</v>
      </c>
      <c r="E24" s="10"/>
      <c r="F24" s="12">
        <f t="shared" si="24"/>
        <v>0</v>
      </c>
      <c r="G24" s="10"/>
      <c r="H24" s="12">
        <f t="shared" si="25"/>
        <v>0</v>
      </c>
      <c r="I24" s="10"/>
      <c r="J24" s="12">
        <f t="shared" si="26"/>
        <v>0</v>
      </c>
      <c r="K24" s="10"/>
      <c r="L24" s="12">
        <f t="shared" si="27"/>
        <v>0</v>
      </c>
      <c r="M24" s="10"/>
      <c r="N24" s="12">
        <f t="shared" si="3"/>
        <v>0</v>
      </c>
      <c r="O24" s="10"/>
      <c r="P24" s="12">
        <f t="shared" si="4"/>
        <v>0</v>
      </c>
      <c r="Q24" s="10"/>
      <c r="R24" s="12">
        <f t="shared" si="5"/>
        <v>0</v>
      </c>
      <c r="S24" s="10"/>
      <c r="T24" s="12">
        <f t="shared" si="6"/>
        <v>0</v>
      </c>
      <c r="U24" s="10"/>
      <c r="V24" s="12">
        <f t="shared" si="7"/>
        <v>0</v>
      </c>
      <c r="W24" s="10"/>
      <c r="Z24" s="24">
        <f t="shared" si="8"/>
        <v>0</v>
      </c>
      <c r="AA24" s="24">
        <f t="shared" si="9"/>
        <v>0</v>
      </c>
      <c r="AB24" s="24">
        <f t="shared" si="10"/>
        <v>0</v>
      </c>
      <c r="AC24" s="24">
        <f t="shared" si="11"/>
        <v>0</v>
      </c>
      <c r="AD24" s="24">
        <f t="shared" si="12"/>
        <v>0</v>
      </c>
      <c r="AE24" s="24">
        <f t="shared" si="13"/>
        <v>0</v>
      </c>
      <c r="AF24" s="24">
        <f t="shared" si="14"/>
        <v>0</v>
      </c>
      <c r="AG24" s="24">
        <f t="shared" si="15"/>
        <v>0</v>
      </c>
      <c r="AH24" s="24">
        <f t="shared" si="16"/>
        <v>0</v>
      </c>
      <c r="AI24" s="24">
        <f t="shared" si="17"/>
        <v>0</v>
      </c>
      <c r="AJ24" s="24">
        <f t="shared" si="18"/>
        <v>0</v>
      </c>
      <c r="AK24" s="24">
        <f t="shared" si="19"/>
        <v>0</v>
      </c>
      <c r="AL24" s="24">
        <f t="shared" si="20"/>
        <v>0</v>
      </c>
      <c r="AM24" s="24">
        <f t="shared" si="21"/>
        <v>0</v>
      </c>
      <c r="AN24" s="24">
        <f t="shared" si="22"/>
        <v>0</v>
      </c>
      <c r="AO24" s="24">
        <f t="shared" si="23"/>
        <v>0</v>
      </c>
    </row>
    <row r="25" spans="1:41" x14ac:dyDescent="0.25">
      <c r="A25" s="2">
        <v>22</v>
      </c>
      <c r="B25" s="2" t="str">
        <f>IF(ISBLANK(PRINCIPAL!B25)," ",PRINCIPAL!B25)</f>
        <v xml:space="preserve"> </v>
      </c>
      <c r="C25" s="14">
        <f t="shared" si="1"/>
        <v>0</v>
      </c>
      <c r="D25" s="12">
        <f t="shared" si="2"/>
        <v>0</v>
      </c>
      <c r="E25" s="9"/>
      <c r="F25" s="12">
        <f t="shared" si="24"/>
        <v>0</v>
      </c>
      <c r="G25" s="9"/>
      <c r="H25" s="12">
        <f t="shared" si="25"/>
        <v>0</v>
      </c>
      <c r="I25" s="9"/>
      <c r="J25" s="12">
        <f t="shared" si="26"/>
        <v>0</v>
      </c>
      <c r="K25" s="9"/>
      <c r="L25" s="12">
        <f t="shared" si="27"/>
        <v>0</v>
      </c>
      <c r="M25" s="9"/>
      <c r="N25" s="12">
        <f t="shared" si="3"/>
        <v>0</v>
      </c>
      <c r="O25" s="9"/>
      <c r="P25" s="12">
        <f t="shared" si="4"/>
        <v>0</v>
      </c>
      <c r="Q25" s="9"/>
      <c r="R25" s="12">
        <f t="shared" si="5"/>
        <v>0</v>
      </c>
      <c r="S25" s="9"/>
      <c r="T25" s="12">
        <f t="shared" si="6"/>
        <v>0</v>
      </c>
      <c r="U25" s="9"/>
      <c r="V25" s="12">
        <f t="shared" si="7"/>
        <v>0</v>
      </c>
      <c r="W25" s="9"/>
      <c r="Z25" s="24">
        <f t="shared" si="8"/>
        <v>0</v>
      </c>
      <c r="AA25" s="24">
        <f t="shared" si="9"/>
        <v>0</v>
      </c>
      <c r="AB25" s="24">
        <f t="shared" si="10"/>
        <v>0</v>
      </c>
      <c r="AC25" s="24">
        <f t="shared" si="11"/>
        <v>0</v>
      </c>
      <c r="AD25" s="24">
        <f t="shared" si="12"/>
        <v>0</v>
      </c>
      <c r="AE25" s="24">
        <f t="shared" si="13"/>
        <v>0</v>
      </c>
      <c r="AF25" s="24">
        <f t="shared" si="14"/>
        <v>0</v>
      </c>
      <c r="AG25" s="24">
        <f t="shared" si="15"/>
        <v>0</v>
      </c>
      <c r="AH25" s="24">
        <f t="shared" si="16"/>
        <v>0</v>
      </c>
      <c r="AI25" s="24">
        <f t="shared" si="17"/>
        <v>0</v>
      </c>
      <c r="AJ25" s="24">
        <f t="shared" si="18"/>
        <v>0</v>
      </c>
      <c r="AK25" s="24">
        <f t="shared" si="19"/>
        <v>0</v>
      </c>
      <c r="AL25" s="24">
        <f t="shared" si="20"/>
        <v>0</v>
      </c>
      <c r="AM25" s="24">
        <f t="shared" si="21"/>
        <v>0</v>
      </c>
      <c r="AN25" s="24">
        <f t="shared" si="22"/>
        <v>0</v>
      </c>
      <c r="AO25" s="24">
        <f t="shared" si="23"/>
        <v>0</v>
      </c>
    </row>
    <row r="26" spans="1:41" x14ac:dyDescent="0.25">
      <c r="A26" s="2">
        <v>23</v>
      </c>
      <c r="B26" s="1" t="str">
        <f>IF(ISBLANK(PRINCIPAL!B26)," ",PRINCIPAL!B26)</f>
        <v xml:space="preserve"> </v>
      </c>
      <c r="C26" s="14">
        <f t="shared" si="1"/>
        <v>0</v>
      </c>
      <c r="D26" s="12">
        <f t="shared" si="2"/>
        <v>0</v>
      </c>
      <c r="E26" s="10"/>
      <c r="F26" s="12">
        <f t="shared" si="24"/>
        <v>0</v>
      </c>
      <c r="G26" s="10"/>
      <c r="H26" s="12">
        <f t="shared" si="25"/>
        <v>0</v>
      </c>
      <c r="I26" s="10"/>
      <c r="J26" s="12">
        <f t="shared" si="26"/>
        <v>0</v>
      </c>
      <c r="K26" s="10"/>
      <c r="L26" s="12">
        <f t="shared" si="27"/>
        <v>0</v>
      </c>
      <c r="M26" s="10"/>
      <c r="N26" s="12">
        <f t="shared" si="3"/>
        <v>0</v>
      </c>
      <c r="O26" s="10"/>
      <c r="P26" s="12">
        <f t="shared" si="4"/>
        <v>0</v>
      </c>
      <c r="Q26" s="10"/>
      <c r="R26" s="12">
        <f t="shared" si="5"/>
        <v>0</v>
      </c>
      <c r="S26" s="10"/>
      <c r="T26" s="12">
        <f t="shared" si="6"/>
        <v>0</v>
      </c>
      <c r="U26" s="10"/>
      <c r="V26" s="12">
        <f t="shared" si="7"/>
        <v>0</v>
      </c>
      <c r="W26" s="10"/>
      <c r="Z26" s="24">
        <f t="shared" si="8"/>
        <v>0</v>
      </c>
      <c r="AA26" s="24">
        <f t="shared" si="9"/>
        <v>0</v>
      </c>
      <c r="AB26" s="24">
        <f t="shared" si="10"/>
        <v>0</v>
      </c>
      <c r="AC26" s="24">
        <f t="shared" si="11"/>
        <v>0</v>
      </c>
      <c r="AD26" s="24">
        <f t="shared" si="12"/>
        <v>0</v>
      </c>
      <c r="AE26" s="24">
        <f t="shared" si="13"/>
        <v>0</v>
      </c>
      <c r="AF26" s="24">
        <f t="shared" si="14"/>
        <v>0</v>
      </c>
      <c r="AG26" s="24">
        <f t="shared" si="15"/>
        <v>0</v>
      </c>
      <c r="AH26" s="24">
        <f t="shared" si="16"/>
        <v>0</v>
      </c>
      <c r="AI26" s="24">
        <f t="shared" si="17"/>
        <v>0</v>
      </c>
      <c r="AJ26" s="24">
        <f t="shared" si="18"/>
        <v>0</v>
      </c>
      <c r="AK26" s="24">
        <f t="shared" si="19"/>
        <v>0</v>
      </c>
      <c r="AL26" s="24">
        <f t="shared" si="20"/>
        <v>0</v>
      </c>
      <c r="AM26" s="24">
        <f t="shared" si="21"/>
        <v>0</v>
      </c>
      <c r="AN26" s="24">
        <f t="shared" si="22"/>
        <v>0</v>
      </c>
      <c r="AO26" s="24">
        <f t="shared" si="23"/>
        <v>0</v>
      </c>
    </row>
    <row r="27" spans="1:41" x14ac:dyDescent="0.25">
      <c r="A27" s="2">
        <v>24</v>
      </c>
      <c r="B27" s="2" t="str">
        <f>IF(ISBLANK(PRINCIPAL!B27)," ",PRINCIPAL!B27)</f>
        <v xml:space="preserve"> </v>
      </c>
      <c r="C27" s="14">
        <f t="shared" si="1"/>
        <v>0</v>
      </c>
      <c r="D27" s="12">
        <f t="shared" si="2"/>
        <v>0</v>
      </c>
      <c r="E27" s="9"/>
      <c r="F27" s="12">
        <f t="shared" si="24"/>
        <v>0</v>
      </c>
      <c r="G27" s="9"/>
      <c r="H27" s="12">
        <f t="shared" si="25"/>
        <v>0</v>
      </c>
      <c r="I27" s="9"/>
      <c r="J27" s="12">
        <f t="shared" si="26"/>
        <v>0</v>
      </c>
      <c r="K27" s="9"/>
      <c r="L27" s="12">
        <f t="shared" si="27"/>
        <v>0</v>
      </c>
      <c r="M27" s="9"/>
      <c r="N27" s="12">
        <f t="shared" si="3"/>
        <v>0</v>
      </c>
      <c r="O27" s="9"/>
      <c r="P27" s="12">
        <f t="shared" si="4"/>
        <v>0</v>
      </c>
      <c r="Q27" s="9"/>
      <c r="R27" s="12">
        <f t="shared" si="5"/>
        <v>0</v>
      </c>
      <c r="S27" s="9"/>
      <c r="T27" s="12">
        <f t="shared" si="6"/>
        <v>0</v>
      </c>
      <c r="U27" s="9"/>
      <c r="V27" s="12">
        <f t="shared" si="7"/>
        <v>0</v>
      </c>
      <c r="W27" s="9"/>
      <c r="Z27" s="24">
        <f t="shared" si="8"/>
        <v>0</v>
      </c>
      <c r="AA27" s="24">
        <f t="shared" si="9"/>
        <v>0</v>
      </c>
      <c r="AB27" s="24">
        <f t="shared" si="10"/>
        <v>0</v>
      </c>
      <c r="AC27" s="24">
        <f t="shared" si="11"/>
        <v>0</v>
      </c>
      <c r="AD27" s="24">
        <f t="shared" si="12"/>
        <v>0</v>
      </c>
      <c r="AE27" s="24">
        <f t="shared" si="13"/>
        <v>0</v>
      </c>
      <c r="AF27" s="24">
        <f t="shared" si="14"/>
        <v>0</v>
      </c>
      <c r="AG27" s="24">
        <f t="shared" si="15"/>
        <v>0</v>
      </c>
      <c r="AH27" s="24">
        <f t="shared" si="16"/>
        <v>0</v>
      </c>
      <c r="AI27" s="24">
        <f t="shared" si="17"/>
        <v>0</v>
      </c>
      <c r="AJ27" s="24">
        <f t="shared" si="18"/>
        <v>0</v>
      </c>
      <c r="AK27" s="24">
        <f t="shared" si="19"/>
        <v>0</v>
      </c>
      <c r="AL27" s="24">
        <f t="shared" si="20"/>
        <v>0</v>
      </c>
      <c r="AM27" s="24">
        <f t="shared" si="21"/>
        <v>0</v>
      </c>
      <c r="AN27" s="24">
        <f t="shared" si="22"/>
        <v>0</v>
      </c>
      <c r="AO27" s="24">
        <f t="shared" si="23"/>
        <v>0</v>
      </c>
    </row>
    <row r="28" spans="1:41" x14ac:dyDescent="0.25">
      <c r="A28" s="2">
        <v>25</v>
      </c>
      <c r="B28" s="1" t="str">
        <f>IF(ISBLANK(PRINCIPAL!B28)," ",PRINCIPAL!B28)</f>
        <v xml:space="preserve"> </v>
      </c>
      <c r="C28" s="14">
        <f t="shared" si="1"/>
        <v>0</v>
      </c>
      <c r="D28" s="12">
        <f t="shared" si="2"/>
        <v>0</v>
      </c>
      <c r="E28" s="10"/>
      <c r="F28" s="12">
        <f t="shared" si="24"/>
        <v>0</v>
      </c>
      <c r="G28" s="10"/>
      <c r="H28" s="12">
        <f t="shared" si="25"/>
        <v>0</v>
      </c>
      <c r="I28" s="10"/>
      <c r="J28" s="12">
        <f t="shared" si="26"/>
        <v>0</v>
      </c>
      <c r="K28" s="10"/>
      <c r="L28" s="12">
        <f t="shared" si="27"/>
        <v>0</v>
      </c>
      <c r="M28" s="10"/>
      <c r="N28" s="12">
        <f t="shared" si="3"/>
        <v>0</v>
      </c>
      <c r="O28" s="10"/>
      <c r="P28" s="12">
        <f t="shared" si="4"/>
        <v>0</v>
      </c>
      <c r="Q28" s="10"/>
      <c r="R28" s="12">
        <f t="shared" si="5"/>
        <v>0</v>
      </c>
      <c r="S28" s="10"/>
      <c r="T28" s="12">
        <f t="shared" si="6"/>
        <v>0</v>
      </c>
      <c r="U28" s="10"/>
      <c r="V28" s="12">
        <f t="shared" si="7"/>
        <v>0</v>
      </c>
      <c r="W28" s="10"/>
      <c r="Z28" s="24">
        <f t="shared" si="8"/>
        <v>0</v>
      </c>
      <c r="AA28" s="24">
        <f t="shared" si="9"/>
        <v>0</v>
      </c>
      <c r="AB28" s="24">
        <f t="shared" si="10"/>
        <v>0</v>
      </c>
      <c r="AC28" s="24">
        <f t="shared" si="11"/>
        <v>0</v>
      </c>
      <c r="AD28" s="24">
        <f t="shared" si="12"/>
        <v>0</v>
      </c>
      <c r="AE28" s="24">
        <f t="shared" si="13"/>
        <v>0</v>
      </c>
      <c r="AF28" s="24">
        <f t="shared" si="14"/>
        <v>0</v>
      </c>
      <c r="AG28" s="24">
        <f t="shared" si="15"/>
        <v>0</v>
      </c>
      <c r="AH28" s="24">
        <f t="shared" si="16"/>
        <v>0</v>
      </c>
      <c r="AI28" s="24">
        <f t="shared" si="17"/>
        <v>0</v>
      </c>
      <c r="AJ28" s="24">
        <f t="shared" si="18"/>
        <v>0</v>
      </c>
      <c r="AK28" s="24">
        <f t="shared" si="19"/>
        <v>0</v>
      </c>
      <c r="AL28" s="24">
        <f t="shared" si="20"/>
        <v>0</v>
      </c>
      <c r="AM28" s="24">
        <f t="shared" si="21"/>
        <v>0</v>
      </c>
      <c r="AN28" s="24">
        <f t="shared" si="22"/>
        <v>0</v>
      </c>
      <c r="AO28" s="24">
        <f t="shared" si="23"/>
        <v>0</v>
      </c>
    </row>
    <row r="29" spans="1:41" x14ac:dyDescent="0.25">
      <c r="A29" s="2">
        <v>26</v>
      </c>
      <c r="B29" s="2" t="str">
        <f>IF(ISBLANK(PRINCIPAL!B29)," ",PRINCIPAL!B29)</f>
        <v xml:space="preserve"> </v>
      </c>
      <c r="C29" s="14">
        <f t="shared" si="1"/>
        <v>0</v>
      </c>
      <c r="D29" s="12">
        <f t="shared" si="2"/>
        <v>0</v>
      </c>
      <c r="E29" s="9"/>
      <c r="F29" s="12">
        <f t="shared" si="24"/>
        <v>0</v>
      </c>
      <c r="G29" s="9"/>
      <c r="H29" s="12">
        <f t="shared" si="25"/>
        <v>0</v>
      </c>
      <c r="I29" s="9"/>
      <c r="J29" s="12">
        <f t="shared" si="26"/>
        <v>0</v>
      </c>
      <c r="K29" s="9"/>
      <c r="L29" s="12">
        <f t="shared" si="27"/>
        <v>0</v>
      </c>
      <c r="M29" s="9"/>
      <c r="N29" s="12">
        <f t="shared" si="3"/>
        <v>0</v>
      </c>
      <c r="O29" s="9"/>
      <c r="P29" s="12">
        <f t="shared" si="4"/>
        <v>0</v>
      </c>
      <c r="Q29" s="9"/>
      <c r="R29" s="12">
        <f t="shared" si="5"/>
        <v>0</v>
      </c>
      <c r="S29" s="9"/>
      <c r="T29" s="12">
        <f t="shared" si="6"/>
        <v>0</v>
      </c>
      <c r="U29" s="9"/>
      <c r="V29" s="12">
        <f t="shared" si="7"/>
        <v>0</v>
      </c>
      <c r="W29" s="9"/>
      <c r="Z29" s="24">
        <f t="shared" si="8"/>
        <v>0</v>
      </c>
      <c r="AA29" s="24">
        <f t="shared" si="9"/>
        <v>0</v>
      </c>
      <c r="AB29" s="24">
        <f t="shared" si="10"/>
        <v>0</v>
      </c>
      <c r="AC29" s="24">
        <f t="shared" si="11"/>
        <v>0</v>
      </c>
      <c r="AD29" s="24">
        <f t="shared" si="12"/>
        <v>0</v>
      </c>
      <c r="AE29" s="24">
        <f t="shared" si="13"/>
        <v>0</v>
      </c>
      <c r="AF29" s="24">
        <f t="shared" si="14"/>
        <v>0</v>
      </c>
      <c r="AG29" s="24">
        <f t="shared" si="15"/>
        <v>0</v>
      </c>
      <c r="AH29" s="24">
        <f t="shared" si="16"/>
        <v>0</v>
      </c>
      <c r="AI29" s="24">
        <f t="shared" si="17"/>
        <v>0</v>
      </c>
      <c r="AJ29" s="24">
        <f t="shared" si="18"/>
        <v>0</v>
      </c>
      <c r="AK29" s="24">
        <f t="shared" si="19"/>
        <v>0</v>
      </c>
      <c r="AL29" s="24">
        <f t="shared" si="20"/>
        <v>0</v>
      </c>
      <c r="AM29" s="24">
        <f t="shared" si="21"/>
        <v>0</v>
      </c>
      <c r="AN29" s="24">
        <f t="shared" si="22"/>
        <v>0</v>
      </c>
      <c r="AO29" s="24">
        <f t="shared" si="23"/>
        <v>0</v>
      </c>
    </row>
    <row r="30" spans="1:41" x14ac:dyDescent="0.25">
      <c r="A30" s="2">
        <v>27</v>
      </c>
      <c r="B30" s="1" t="str">
        <f>IF(ISBLANK(PRINCIPAL!B30)," ",PRINCIPAL!B30)</f>
        <v xml:space="preserve"> </v>
      </c>
      <c r="C30" s="14">
        <f t="shared" si="1"/>
        <v>0</v>
      </c>
      <c r="D30" s="12">
        <f t="shared" si="2"/>
        <v>0</v>
      </c>
      <c r="E30" s="10"/>
      <c r="F30" s="12">
        <f t="shared" si="24"/>
        <v>0</v>
      </c>
      <c r="G30" s="10"/>
      <c r="H30" s="12">
        <f t="shared" si="25"/>
        <v>0</v>
      </c>
      <c r="I30" s="10"/>
      <c r="J30" s="12">
        <f t="shared" si="26"/>
        <v>0</v>
      </c>
      <c r="K30" s="10"/>
      <c r="L30" s="12">
        <f t="shared" si="27"/>
        <v>0</v>
      </c>
      <c r="M30" s="10"/>
      <c r="N30" s="12">
        <f t="shared" si="3"/>
        <v>0</v>
      </c>
      <c r="O30" s="10"/>
      <c r="P30" s="12">
        <f t="shared" si="4"/>
        <v>0</v>
      </c>
      <c r="Q30" s="10"/>
      <c r="R30" s="12">
        <f t="shared" si="5"/>
        <v>0</v>
      </c>
      <c r="S30" s="10"/>
      <c r="T30" s="12">
        <f t="shared" si="6"/>
        <v>0</v>
      </c>
      <c r="U30" s="10"/>
      <c r="V30" s="12">
        <f t="shared" si="7"/>
        <v>0</v>
      </c>
      <c r="W30" s="10"/>
      <c r="Z30" s="24">
        <f t="shared" si="8"/>
        <v>0</v>
      </c>
      <c r="AA30" s="24">
        <f t="shared" si="9"/>
        <v>0</v>
      </c>
      <c r="AB30" s="24">
        <f t="shared" si="10"/>
        <v>0</v>
      </c>
      <c r="AC30" s="24">
        <f t="shared" si="11"/>
        <v>0</v>
      </c>
      <c r="AD30" s="24">
        <f t="shared" si="12"/>
        <v>0</v>
      </c>
      <c r="AE30" s="24">
        <f t="shared" si="13"/>
        <v>0</v>
      </c>
      <c r="AF30" s="24">
        <f t="shared" si="14"/>
        <v>0</v>
      </c>
      <c r="AG30" s="24">
        <f t="shared" si="15"/>
        <v>0</v>
      </c>
      <c r="AH30" s="24">
        <f t="shared" si="16"/>
        <v>0</v>
      </c>
      <c r="AI30" s="24">
        <f t="shared" si="17"/>
        <v>0</v>
      </c>
      <c r="AJ30" s="24">
        <f t="shared" si="18"/>
        <v>0</v>
      </c>
      <c r="AK30" s="24">
        <f t="shared" si="19"/>
        <v>0</v>
      </c>
      <c r="AL30" s="24">
        <f t="shared" si="20"/>
        <v>0</v>
      </c>
      <c r="AM30" s="24">
        <f t="shared" si="21"/>
        <v>0</v>
      </c>
      <c r="AN30" s="24">
        <f t="shared" si="22"/>
        <v>0</v>
      </c>
      <c r="AO30" s="24">
        <f t="shared" si="23"/>
        <v>0</v>
      </c>
    </row>
    <row r="31" spans="1:41" x14ac:dyDescent="0.25">
      <c r="A31" s="2">
        <v>28</v>
      </c>
      <c r="B31" s="2" t="str">
        <f>IF(ISBLANK(PRINCIPAL!B31)," ",PRINCIPAL!B31)</f>
        <v xml:space="preserve"> </v>
      </c>
      <c r="C31" s="14">
        <f t="shared" si="1"/>
        <v>0</v>
      </c>
      <c r="D31" s="12">
        <f t="shared" si="2"/>
        <v>0</v>
      </c>
      <c r="E31" s="9"/>
      <c r="F31" s="12">
        <f t="shared" si="24"/>
        <v>0</v>
      </c>
      <c r="G31" s="9"/>
      <c r="H31" s="12">
        <f t="shared" si="25"/>
        <v>0</v>
      </c>
      <c r="I31" s="9"/>
      <c r="J31" s="12">
        <f t="shared" si="26"/>
        <v>0</v>
      </c>
      <c r="K31" s="9"/>
      <c r="L31" s="12">
        <f t="shared" si="27"/>
        <v>0</v>
      </c>
      <c r="M31" s="9"/>
      <c r="N31" s="12">
        <f t="shared" si="3"/>
        <v>0</v>
      </c>
      <c r="O31" s="9"/>
      <c r="P31" s="12">
        <f t="shared" si="4"/>
        <v>0</v>
      </c>
      <c r="Q31" s="9"/>
      <c r="R31" s="12">
        <f t="shared" si="5"/>
        <v>0</v>
      </c>
      <c r="S31" s="9"/>
      <c r="T31" s="12">
        <f t="shared" si="6"/>
        <v>0</v>
      </c>
      <c r="U31" s="9"/>
      <c r="V31" s="12">
        <f t="shared" si="7"/>
        <v>0</v>
      </c>
      <c r="W31" s="9"/>
      <c r="Z31" s="24">
        <f t="shared" si="8"/>
        <v>0</v>
      </c>
      <c r="AA31" s="24">
        <f t="shared" si="9"/>
        <v>0</v>
      </c>
      <c r="AB31" s="24">
        <f t="shared" si="10"/>
        <v>0</v>
      </c>
      <c r="AC31" s="24">
        <f t="shared" si="11"/>
        <v>0</v>
      </c>
      <c r="AD31" s="24">
        <f t="shared" si="12"/>
        <v>0</v>
      </c>
      <c r="AE31" s="24">
        <f t="shared" si="13"/>
        <v>0</v>
      </c>
      <c r="AF31" s="24">
        <f t="shared" si="14"/>
        <v>0</v>
      </c>
      <c r="AG31" s="24">
        <f t="shared" si="15"/>
        <v>0</v>
      </c>
      <c r="AH31" s="24">
        <f t="shared" si="16"/>
        <v>0</v>
      </c>
      <c r="AI31" s="24">
        <f t="shared" si="17"/>
        <v>0</v>
      </c>
      <c r="AJ31" s="24">
        <f t="shared" si="18"/>
        <v>0</v>
      </c>
      <c r="AK31" s="24">
        <f t="shared" si="19"/>
        <v>0</v>
      </c>
      <c r="AL31" s="24">
        <f t="shared" si="20"/>
        <v>0</v>
      </c>
      <c r="AM31" s="24">
        <f t="shared" si="21"/>
        <v>0</v>
      </c>
      <c r="AN31" s="24">
        <f t="shared" si="22"/>
        <v>0</v>
      </c>
      <c r="AO31" s="24">
        <f t="shared" si="23"/>
        <v>0</v>
      </c>
    </row>
    <row r="32" spans="1:41" x14ac:dyDescent="0.25">
      <c r="A32" s="2">
        <v>29</v>
      </c>
      <c r="B32" s="1" t="str">
        <f>IF(ISBLANK(PRINCIPAL!B32)," ",PRINCIPAL!B32)</f>
        <v xml:space="preserve"> </v>
      </c>
      <c r="C32" s="14">
        <f t="shared" si="1"/>
        <v>0</v>
      </c>
      <c r="D32" s="12">
        <f t="shared" si="2"/>
        <v>0</v>
      </c>
      <c r="E32" s="10"/>
      <c r="F32" s="12">
        <f t="shared" si="24"/>
        <v>0</v>
      </c>
      <c r="G32" s="10"/>
      <c r="H32" s="12">
        <f t="shared" si="25"/>
        <v>0</v>
      </c>
      <c r="I32" s="10"/>
      <c r="J32" s="12">
        <f t="shared" si="26"/>
        <v>0</v>
      </c>
      <c r="K32" s="10"/>
      <c r="L32" s="12">
        <f t="shared" si="27"/>
        <v>0</v>
      </c>
      <c r="M32" s="10"/>
      <c r="N32" s="12">
        <f t="shared" si="3"/>
        <v>0</v>
      </c>
      <c r="O32" s="10"/>
      <c r="P32" s="12">
        <f t="shared" si="4"/>
        <v>0</v>
      </c>
      <c r="Q32" s="10"/>
      <c r="R32" s="12">
        <f t="shared" si="5"/>
        <v>0</v>
      </c>
      <c r="S32" s="10"/>
      <c r="T32" s="12">
        <f t="shared" si="6"/>
        <v>0</v>
      </c>
      <c r="U32" s="10"/>
      <c r="V32" s="12">
        <f t="shared" si="7"/>
        <v>0</v>
      </c>
      <c r="W32" s="10"/>
      <c r="Z32" s="24">
        <f t="shared" si="8"/>
        <v>0</v>
      </c>
      <c r="AA32" s="24">
        <f t="shared" si="9"/>
        <v>0</v>
      </c>
      <c r="AB32" s="24">
        <f t="shared" si="10"/>
        <v>0</v>
      </c>
      <c r="AC32" s="24">
        <f t="shared" si="11"/>
        <v>0</v>
      </c>
      <c r="AD32" s="24">
        <f t="shared" si="12"/>
        <v>0</v>
      </c>
      <c r="AE32" s="24">
        <f t="shared" si="13"/>
        <v>0</v>
      </c>
      <c r="AF32" s="24">
        <f t="shared" si="14"/>
        <v>0</v>
      </c>
      <c r="AG32" s="24">
        <f t="shared" si="15"/>
        <v>0</v>
      </c>
      <c r="AH32" s="24">
        <f t="shared" si="16"/>
        <v>0</v>
      </c>
      <c r="AI32" s="24">
        <f t="shared" si="17"/>
        <v>0</v>
      </c>
      <c r="AJ32" s="24">
        <f t="shared" si="18"/>
        <v>0</v>
      </c>
      <c r="AK32" s="24">
        <f t="shared" si="19"/>
        <v>0</v>
      </c>
      <c r="AL32" s="24">
        <f t="shared" si="20"/>
        <v>0</v>
      </c>
      <c r="AM32" s="24">
        <f t="shared" si="21"/>
        <v>0</v>
      </c>
      <c r="AN32" s="24">
        <f t="shared" si="22"/>
        <v>0</v>
      </c>
      <c r="AO32" s="24">
        <f t="shared" si="23"/>
        <v>0</v>
      </c>
    </row>
    <row r="33" spans="1:41" x14ac:dyDescent="0.25">
      <c r="A33" s="2">
        <v>30</v>
      </c>
      <c r="B33" s="2" t="str">
        <f>IF(ISBLANK(PRINCIPAL!B33)," ",PRINCIPAL!B33)</f>
        <v xml:space="preserve"> </v>
      </c>
      <c r="C33" s="14">
        <f t="shared" si="1"/>
        <v>0</v>
      </c>
      <c r="D33" s="12">
        <f t="shared" si="2"/>
        <v>0</v>
      </c>
      <c r="E33" s="9"/>
      <c r="F33" s="12">
        <f t="shared" si="24"/>
        <v>0</v>
      </c>
      <c r="G33" s="9"/>
      <c r="H33" s="12">
        <f t="shared" si="25"/>
        <v>0</v>
      </c>
      <c r="I33" s="9"/>
      <c r="J33" s="12">
        <f t="shared" si="26"/>
        <v>0</v>
      </c>
      <c r="K33" s="9"/>
      <c r="L33" s="12">
        <f t="shared" si="27"/>
        <v>0</v>
      </c>
      <c r="M33" s="9"/>
      <c r="N33" s="12">
        <f t="shared" si="3"/>
        <v>0</v>
      </c>
      <c r="O33" s="9"/>
      <c r="P33" s="12">
        <f t="shared" si="4"/>
        <v>0</v>
      </c>
      <c r="Q33" s="9"/>
      <c r="R33" s="12">
        <f t="shared" si="5"/>
        <v>0</v>
      </c>
      <c r="S33" s="9"/>
      <c r="T33" s="12">
        <f t="shared" si="6"/>
        <v>0</v>
      </c>
      <c r="U33" s="9"/>
      <c r="V33" s="12">
        <f t="shared" si="7"/>
        <v>0</v>
      </c>
      <c r="W33" s="9"/>
      <c r="Z33" s="24">
        <f t="shared" si="8"/>
        <v>0</v>
      </c>
      <c r="AA33" s="24">
        <f t="shared" si="9"/>
        <v>0</v>
      </c>
      <c r="AB33" s="24">
        <f t="shared" si="10"/>
        <v>0</v>
      </c>
      <c r="AC33" s="24">
        <f t="shared" si="11"/>
        <v>0</v>
      </c>
      <c r="AD33" s="24">
        <f t="shared" si="12"/>
        <v>0</v>
      </c>
      <c r="AE33" s="24">
        <f t="shared" si="13"/>
        <v>0</v>
      </c>
      <c r="AF33" s="24">
        <f t="shared" si="14"/>
        <v>0</v>
      </c>
      <c r="AG33" s="24">
        <f t="shared" si="15"/>
        <v>0</v>
      </c>
      <c r="AH33" s="24">
        <f t="shared" si="16"/>
        <v>0</v>
      </c>
      <c r="AI33" s="24">
        <f t="shared" si="17"/>
        <v>0</v>
      </c>
      <c r="AJ33" s="24">
        <f t="shared" si="18"/>
        <v>0</v>
      </c>
      <c r="AK33" s="24">
        <f t="shared" si="19"/>
        <v>0</v>
      </c>
      <c r="AL33" s="24">
        <f t="shared" si="20"/>
        <v>0</v>
      </c>
      <c r="AM33" s="24">
        <f t="shared" si="21"/>
        <v>0</v>
      </c>
      <c r="AN33" s="24">
        <f t="shared" si="22"/>
        <v>0</v>
      </c>
      <c r="AO33" s="24">
        <f t="shared" si="23"/>
        <v>0</v>
      </c>
    </row>
    <row r="34" spans="1:41" x14ac:dyDescent="0.25">
      <c r="A34" s="2">
        <v>31</v>
      </c>
      <c r="B34" s="1" t="str">
        <f>IF(ISBLANK(PRINCIPAL!B34)," ",PRINCIPAL!B34)</f>
        <v xml:space="preserve"> </v>
      </c>
      <c r="C34" s="14">
        <f t="shared" si="1"/>
        <v>0</v>
      </c>
      <c r="D34" s="12">
        <f t="shared" si="2"/>
        <v>0</v>
      </c>
      <c r="E34" s="10"/>
      <c r="F34" s="12">
        <f t="shared" si="24"/>
        <v>0</v>
      </c>
      <c r="G34" s="10"/>
      <c r="H34" s="12">
        <f t="shared" si="25"/>
        <v>0</v>
      </c>
      <c r="I34" s="10"/>
      <c r="J34" s="12">
        <f t="shared" si="26"/>
        <v>0</v>
      </c>
      <c r="K34" s="10"/>
      <c r="L34" s="12">
        <f t="shared" si="27"/>
        <v>0</v>
      </c>
      <c r="M34" s="10"/>
      <c r="N34" s="12">
        <f t="shared" si="3"/>
        <v>0</v>
      </c>
      <c r="O34" s="10"/>
      <c r="P34" s="12">
        <f t="shared" si="4"/>
        <v>0</v>
      </c>
      <c r="Q34" s="10"/>
      <c r="R34" s="12">
        <f t="shared" si="5"/>
        <v>0</v>
      </c>
      <c r="S34" s="10"/>
      <c r="T34" s="12">
        <f t="shared" si="6"/>
        <v>0</v>
      </c>
      <c r="U34" s="10"/>
      <c r="V34" s="12">
        <f t="shared" si="7"/>
        <v>0</v>
      </c>
      <c r="W34" s="10"/>
      <c r="Z34" s="24">
        <f t="shared" si="8"/>
        <v>0</v>
      </c>
      <c r="AA34" s="24">
        <f t="shared" si="9"/>
        <v>0</v>
      </c>
      <c r="AB34" s="24">
        <f t="shared" si="10"/>
        <v>0</v>
      </c>
      <c r="AC34" s="24">
        <f t="shared" si="11"/>
        <v>0</v>
      </c>
      <c r="AD34" s="24">
        <f t="shared" si="12"/>
        <v>0</v>
      </c>
      <c r="AE34" s="24">
        <f t="shared" si="13"/>
        <v>0</v>
      </c>
      <c r="AF34" s="24">
        <f t="shared" si="14"/>
        <v>0</v>
      </c>
      <c r="AG34" s="24">
        <f t="shared" si="15"/>
        <v>0</v>
      </c>
      <c r="AH34" s="24">
        <f t="shared" si="16"/>
        <v>0</v>
      </c>
      <c r="AI34" s="24">
        <f t="shared" si="17"/>
        <v>0</v>
      </c>
      <c r="AJ34" s="24">
        <f t="shared" si="18"/>
        <v>0</v>
      </c>
      <c r="AK34" s="24">
        <f t="shared" si="19"/>
        <v>0</v>
      </c>
      <c r="AL34" s="24">
        <f t="shared" si="20"/>
        <v>0</v>
      </c>
      <c r="AM34" s="24">
        <f t="shared" si="21"/>
        <v>0</v>
      </c>
      <c r="AN34" s="24">
        <f t="shared" si="22"/>
        <v>0</v>
      </c>
      <c r="AO34" s="24">
        <f t="shared" si="23"/>
        <v>0</v>
      </c>
    </row>
    <row r="35" spans="1:41" x14ac:dyDescent="0.25">
      <c r="A35" s="2">
        <v>32</v>
      </c>
      <c r="B35" s="2" t="str">
        <f>IF(ISBLANK(PRINCIPAL!B35)," ",PRINCIPAL!B35)</f>
        <v xml:space="preserve"> </v>
      </c>
      <c r="C35" s="14">
        <f t="shared" si="1"/>
        <v>0</v>
      </c>
      <c r="D35" s="12">
        <f t="shared" si="2"/>
        <v>0</v>
      </c>
      <c r="E35" s="9"/>
      <c r="F35" s="12">
        <f t="shared" si="24"/>
        <v>0</v>
      </c>
      <c r="G35" s="9"/>
      <c r="H35" s="12">
        <f t="shared" si="25"/>
        <v>0</v>
      </c>
      <c r="I35" s="9"/>
      <c r="J35" s="12">
        <f t="shared" si="26"/>
        <v>0</v>
      </c>
      <c r="K35" s="9"/>
      <c r="L35" s="12">
        <f t="shared" si="27"/>
        <v>0</v>
      </c>
      <c r="M35" s="9"/>
      <c r="N35" s="12">
        <f t="shared" si="3"/>
        <v>0</v>
      </c>
      <c r="O35" s="9"/>
      <c r="P35" s="12">
        <f t="shared" si="4"/>
        <v>0</v>
      </c>
      <c r="Q35" s="9"/>
      <c r="R35" s="12">
        <f t="shared" si="5"/>
        <v>0</v>
      </c>
      <c r="S35" s="9"/>
      <c r="T35" s="12">
        <f t="shared" si="6"/>
        <v>0</v>
      </c>
      <c r="U35" s="9"/>
      <c r="V35" s="12">
        <f t="shared" si="7"/>
        <v>0</v>
      </c>
      <c r="W35" s="9"/>
      <c r="Z35" s="24">
        <f t="shared" si="8"/>
        <v>0</v>
      </c>
      <c r="AA35" s="24">
        <f t="shared" si="9"/>
        <v>0</v>
      </c>
      <c r="AB35" s="24">
        <f t="shared" si="10"/>
        <v>0</v>
      </c>
      <c r="AC35" s="24">
        <f t="shared" si="11"/>
        <v>0</v>
      </c>
      <c r="AD35" s="24">
        <f t="shared" si="12"/>
        <v>0</v>
      </c>
      <c r="AE35" s="24">
        <f t="shared" si="13"/>
        <v>0</v>
      </c>
      <c r="AF35" s="24">
        <f t="shared" si="14"/>
        <v>0</v>
      </c>
      <c r="AG35" s="24">
        <f t="shared" si="15"/>
        <v>0</v>
      </c>
      <c r="AH35" s="24">
        <f t="shared" si="16"/>
        <v>0</v>
      </c>
      <c r="AI35" s="24">
        <f t="shared" si="17"/>
        <v>0</v>
      </c>
      <c r="AJ35" s="24">
        <f t="shared" si="18"/>
        <v>0</v>
      </c>
      <c r="AK35" s="24">
        <f t="shared" si="19"/>
        <v>0</v>
      </c>
      <c r="AL35" s="24">
        <f t="shared" si="20"/>
        <v>0</v>
      </c>
      <c r="AM35" s="24">
        <f t="shared" si="21"/>
        <v>0</v>
      </c>
      <c r="AN35" s="24">
        <f t="shared" si="22"/>
        <v>0</v>
      </c>
      <c r="AO35" s="24">
        <f t="shared" si="23"/>
        <v>0</v>
      </c>
    </row>
    <row r="36" spans="1:41" x14ac:dyDescent="0.25">
      <c r="A36" s="2">
        <v>33</v>
      </c>
      <c r="B36" s="1" t="str">
        <f>IF(ISBLANK(PRINCIPAL!B36)," ",PRINCIPAL!B36)</f>
        <v xml:space="preserve"> </v>
      </c>
      <c r="C36" s="14">
        <f t="shared" si="1"/>
        <v>0</v>
      </c>
      <c r="D36" s="12">
        <f t="shared" si="2"/>
        <v>0</v>
      </c>
      <c r="E36" s="10"/>
      <c r="F36" s="12">
        <f t="shared" si="24"/>
        <v>0</v>
      </c>
      <c r="G36" s="10"/>
      <c r="H36" s="12">
        <f t="shared" si="25"/>
        <v>0</v>
      </c>
      <c r="I36" s="10"/>
      <c r="J36" s="12">
        <f t="shared" si="26"/>
        <v>0</v>
      </c>
      <c r="K36" s="10"/>
      <c r="L36" s="12">
        <f t="shared" si="27"/>
        <v>0</v>
      </c>
      <c r="M36" s="10"/>
      <c r="N36" s="12">
        <f t="shared" si="3"/>
        <v>0</v>
      </c>
      <c r="O36" s="10"/>
      <c r="P36" s="12">
        <f t="shared" si="4"/>
        <v>0</v>
      </c>
      <c r="Q36" s="10"/>
      <c r="R36" s="12">
        <f t="shared" si="5"/>
        <v>0</v>
      </c>
      <c r="S36" s="10"/>
      <c r="T36" s="12">
        <f t="shared" si="6"/>
        <v>0</v>
      </c>
      <c r="U36" s="10"/>
      <c r="V36" s="12">
        <f t="shared" si="7"/>
        <v>0</v>
      </c>
      <c r="W36" s="10"/>
      <c r="Z36" s="24">
        <f t="shared" si="8"/>
        <v>0</v>
      </c>
      <c r="AA36" s="24">
        <f t="shared" si="9"/>
        <v>0</v>
      </c>
      <c r="AB36" s="24">
        <f t="shared" si="10"/>
        <v>0</v>
      </c>
      <c r="AC36" s="24">
        <f t="shared" si="11"/>
        <v>0</v>
      </c>
      <c r="AD36" s="24">
        <f t="shared" si="12"/>
        <v>0</v>
      </c>
      <c r="AE36" s="24">
        <f t="shared" si="13"/>
        <v>0</v>
      </c>
      <c r="AF36" s="24">
        <f t="shared" si="14"/>
        <v>0</v>
      </c>
      <c r="AG36" s="24">
        <f t="shared" si="15"/>
        <v>0</v>
      </c>
      <c r="AH36" s="24">
        <f t="shared" si="16"/>
        <v>0</v>
      </c>
      <c r="AI36" s="24">
        <f t="shared" si="17"/>
        <v>0</v>
      </c>
      <c r="AJ36" s="24">
        <f t="shared" si="18"/>
        <v>0</v>
      </c>
      <c r="AK36" s="24">
        <f t="shared" si="19"/>
        <v>0</v>
      </c>
      <c r="AL36" s="24">
        <f t="shared" si="20"/>
        <v>0</v>
      </c>
      <c r="AM36" s="24">
        <f t="shared" si="21"/>
        <v>0</v>
      </c>
      <c r="AN36" s="24">
        <f t="shared" si="22"/>
        <v>0</v>
      </c>
      <c r="AO36" s="24">
        <f t="shared" si="23"/>
        <v>0</v>
      </c>
    </row>
    <row r="37" spans="1:41" x14ac:dyDescent="0.25">
      <c r="A37" s="2">
        <v>34</v>
      </c>
      <c r="B37" s="2" t="str">
        <f>IF(ISBLANK(PRINCIPAL!B37)," ",PRINCIPAL!B37)</f>
        <v xml:space="preserve"> </v>
      </c>
      <c r="C37" s="14">
        <f t="shared" si="1"/>
        <v>0</v>
      </c>
      <c r="D37" s="12">
        <f t="shared" si="2"/>
        <v>0</v>
      </c>
      <c r="E37" s="9"/>
      <c r="F37" s="12">
        <f t="shared" si="24"/>
        <v>0</v>
      </c>
      <c r="G37" s="9"/>
      <c r="H37" s="12">
        <f t="shared" si="25"/>
        <v>0</v>
      </c>
      <c r="I37" s="9"/>
      <c r="J37" s="12">
        <f t="shared" si="26"/>
        <v>0</v>
      </c>
      <c r="K37" s="9"/>
      <c r="L37" s="12">
        <f t="shared" si="27"/>
        <v>0</v>
      </c>
      <c r="M37" s="9"/>
      <c r="N37" s="12">
        <f t="shared" si="3"/>
        <v>0</v>
      </c>
      <c r="O37" s="9"/>
      <c r="P37" s="12">
        <f t="shared" si="4"/>
        <v>0</v>
      </c>
      <c r="Q37" s="9"/>
      <c r="R37" s="12">
        <f t="shared" si="5"/>
        <v>0</v>
      </c>
      <c r="S37" s="9"/>
      <c r="T37" s="12">
        <f t="shared" si="6"/>
        <v>0</v>
      </c>
      <c r="U37" s="9"/>
      <c r="V37" s="12">
        <f t="shared" si="7"/>
        <v>0</v>
      </c>
      <c r="W37" s="9"/>
      <c r="Z37" s="24">
        <f t="shared" si="8"/>
        <v>0</v>
      </c>
      <c r="AA37" s="24">
        <f t="shared" si="9"/>
        <v>0</v>
      </c>
      <c r="AB37" s="24">
        <f t="shared" si="10"/>
        <v>0</v>
      </c>
      <c r="AC37" s="24">
        <f t="shared" si="11"/>
        <v>0</v>
      </c>
      <c r="AD37" s="24">
        <f t="shared" si="12"/>
        <v>0</v>
      </c>
      <c r="AE37" s="24">
        <f t="shared" si="13"/>
        <v>0</v>
      </c>
      <c r="AF37" s="24">
        <f t="shared" si="14"/>
        <v>0</v>
      </c>
      <c r="AG37" s="24">
        <f t="shared" si="15"/>
        <v>0</v>
      </c>
      <c r="AH37" s="24">
        <f t="shared" si="16"/>
        <v>0</v>
      </c>
      <c r="AI37" s="24">
        <f t="shared" si="17"/>
        <v>0</v>
      </c>
      <c r="AJ37" s="24">
        <f t="shared" si="18"/>
        <v>0</v>
      </c>
      <c r="AK37" s="24">
        <f t="shared" si="19"/>
        <v>0</v>
      </c>
      <c r="AL37" s="24">
        <f t="shared" si="20"/>
        <v>0</v>
      </c>
      <c r="AM37" s="24">
        <f t="shared" si="21"/>
        <v>0</v>
      </c>
      <c r="AN37" s="24">
        <f t="shared" si="22"/>
        <v>0</v>
      </c>
      <c r="AO37" s="24">
        <f t="shared" si="23"/>
        <v>0</v>
      </c>
    </row>
    <row r="38" spans="1:41" x14ac:dyDescent="0.25">
      <c r="A38" s="2">
        <v>35</v>
      </c>
      <c r="B38" s="1" t="str">
        <f>IF(ISBLANK(PRINCIPAL!B38)," ",PRINCIPAL!B38)</f>
        <v xml:space="preserve"> </v>
      </c>
      <c r="C38" s="14">
        <f t="shared" si="1"/>
        <v>0</v>
      </c>
      <c r="D38" s="12">
        <f t="shared" si="2"/>
        <v>0</v>
      </c>
      <c r="E38" s="10"/>
      <c r="F38" s="12">
        <f t="shared" si="24"/>
        <v>0</v>
      </c>
      <c r="G38" s="10"/>
      <c r="H38" s="12">
        <f t="shared" si="25"/>
        <v>0</v>
      </c>
      <c r="I38" s="10"/>
      <c r="J38" s="12">
        <f t="shared" si="26"/>
        <v>0</v>
      </c>
      <c r="K38" s="10"/>
      <c r="L38" s="12">
        <f t="shared" si="27"/>
        <v>0</v>
      </c>
      <c r="M38" s="10"/>
      <c r="N38" s="12">
        <f t="shared" si="3"/>
        <v>0</v>
      </c>
      <c r="O38" s="10"/>
      <c r="P38" s="12">
        <f t="shared" si="4"/>
        <v>0</v>
      </c>
      <c r="Q38" s="10"/>
      <c r="R38" s="12">
        <f t="shared" si="5"/>
        <v>0</v>
      </c>
      <c r="S38" s="10"/>
      <c r="T38" s="12">
        <f t="shared" si="6"/>
        <v>0</v>
      </c>
      <c r="U38" s="10"/>
      <c r="V38" s="12">
        <f t="shared" si="7"/>
        <v>0</v>
      </c>
      <c r="W38" s="10"/>
      <c r="Z38" s="24">
        <f t="shared" si="8"/>
        <v>0</v>
      </c>
      <c r="AA38" s="24">
        <f t="shared" si="9"/>
        <v>0</v>
      </c>
      <c r="AB38" s="24">
        <f t="shared" si="10"/>
        <v>0</v>
      </c>
      <c r="AC38" s="24">
        <f t="shared" si="11"/>
        <v>0</v>
      </c>
      <c r="AD38" s="24">
        <f t="shared" si="12"/>
        <v>0</v>
      </c>
      <c r="AE38" s="24">
        <f t="shared" si="13"/>
        <v>0</v>
      </c>
      <c r="AF38" s="24">
        <f t="shared" si="14"/>
        <v>0</v>
      </c>
      <c r="AG38" s="24">
        <f t="shared" si="15"/>
        <v>0</v>
      </c>
      <c r="AH38" s="24">
        <f t="shared" si="16"/>
        <v>0</v>
      </c>
      <c r="AI38" s="24">
        <f t="shared" si="17"/>
        <v>0</v>
      </c>
      <c r="AJ38" s="24">
        <f t="shared" si="18"/>
        <v>0</v>
      </c>
      <c r="AK38" s="24">
        <f t="shared" si="19"/>
        <v>0</v>
      </c>
      <c r="AL38" s="24">
        <f t="shared" si="20"/>
        <v>0</v>
      </c>
      <c r="AM38" s="24">
        <f t="shared" si="21"/>
        <v>0</v>
      </c>
      <c r="AN38" s="24">
        <f t="shared" si="22"/>
        <v>0</v>
      </c>
      <c r="AO38" s="24">
        <f t="shared" si="23"/>
        <v>0</v>
      </c>
    </row>
    <row r="39" spans="1:41" x14ac:dyDescent="0.25">
      <c r="A39" s="2">
        <v>36</v>
      </c>
      <c r="B39" s="2" t="str">
        <f>IF(ISBLANK(PRINCIPAL!B39)," ",PRINCIPAL!B39)</f>
        <v xml:space="preserve"> </v>
      </c>
      <c r="C39" s="14">
        <f t="shared" si="1"/>
        <v>0</v>
      </c>
      <c r="D39" s="12">
        <f t="shared" si="2"/>
        <v>0</v>
      </c>
      <c r="E39" s="9"/>
      <c r="F39" s="12">
        <f t="shared" si="24"/>
        <v>0</v>
      </c>
      <c r="G39" s="9"/>
      <c r="H39" s="12">
        <f t="shared" si="25"/>
        <v>0</v>
      </c>
      <c r="I39" s="9"/>
      <c r="J39" s="12">
        <f t="shared" si="26"/>
        <v>0</v>
      </c>
      <c r="K39" s="9"/>
      <c r="L39" s="12">
        <f t="shared" si="27"/>
        <v>0</v>
      </c>
      <c r="M39" s="9"/>
      <c r="N39" s="12">
        <f t="shared" si="3"/>
        <v>0</v>
      </c>
      <c r="O39" s="9"/>
      <c r="P39" s="12">
        <f t="shared" si="4"/>
        <v>0</v>
      </c>
      <c r="Q39" s="9"/>
      <c r="R39" s="12">
        <f t="shared" si="5"/>
        <v>0</v>
      </c>
      <c r="S39" s="9"/>
      <c r="T39" s="12">
        <f t="shared" si="6"/>
        <v>0</v>
      </c>
      <c r="U39" s="9"/>
      <c r="V39" s="12">
        <f t="shared" si="7"/>
        <v>0</v>
      </c>
      <c r="W39" s="9"/>
      <c r="Z39" s="24">
        <f t="shared" si="8"/>
        <v>0</v>
      </c>
      <c r="AA39" s="24">
        <f t="shared" si="9"/>
        <v>0</v>
      </c>
      <c r="AB39" s="24">
        <f t="shared" si="10"/>
        <v>0</v>
      </c>
      <c r="AC39" s="24">
        <f t="shared" si="11"/>
        <v>0</v>
      </c>
      <c r="AD39" s="24">
        <f t="shared" si="12"/>
        <v>0</v>
      </c>
      <c r="AE39" s="24">
        <f t="shared" si="13"/>
        <v>0</v>
      </c>
      <c r="AF39" s="24">
        <f t="shared" si="14"/>
        <v>0</v>
      </c>
      <c r="AG39" s="24">
        <f t="shared" si="15"/>
        <v>0</v>
      </c>
      <c r="AH39" s="24">
        <f t="shared" si="16"/>
        <v>0</v>
      </c>
      <c r="AI39" s="24">
        <f t="shared" si="17"/>
        <v>0</v>
      </c>
      <c r="AJ39" s="24">
        <f t="shared" si="18"/>
        <v>0</v>
      </c>
      <c r="AK39" s="24">
        <f t="shared" si="19"/>
        <v>0</v>
      </c>
      <c r="AL39" s="24">
        <f t="shared" si="20"/>
        <v>0</v>
      </c>
      <c r="AM39" s="24">
        <f t="shared" si="21"/>
        <v>0</v>
      </c>
      <c r="AN39" s="24">
        <f t="shared" si="22"/>
        <v>0</v>
      </c>
      <c r="AO39" s="24">
        <f t="shared" si="23"/>
        <v>0</v>
      </c>
    </row>
    <row r="40" spans="1:41" x14ac:dyDescent="0.25">
      <c r="A40" s="2">
        <v>37</v>
      </c>
      <c r="B40" s="1" t="str">
        <f>IF(ISBLANK(PRINCIPAL!B40)," ",PRINCIPAL!B40)</f>
        <v xml:space="preserve"> </v>
      </c>
      <c r="C40" s="14">
        <f t="shared" si="1"/>
        <v>0</v>
      </c>
      <c r="D40" s="12">
        <f t="shared" si="2"/>
        <v>0</v>
      </c>
      <c r="E40" s="10"/>
      <c r="F40" s="12">
        <f t="shared" si="24"/>
        <v>0</v>
      </c>
      <c r="G40" s="10"/>
      <c r="H40" s="12">
        <f t="shared" si="25"/>
        <v>0</v>
      </c>
      <c r="I40" s="10"/>
      <c r="J40" s="12">
        <f t="shared" si="26"/>
        <v>0</v>
      </c>
      <c r="K40" s="10"/>
      <c r="L40" s="12">
        <f t="shared" si="27"/>
        <v>0</v>
      </c>
      <c r="M40" s="10"/>
      <c r="N40" s="12">
        <f t="shared" si="3"/>
        <v>0</v>
      </c>
      <c r="O40" s="10"/>
      <c r="P40" s="12">
        <f t="shared" si="4"/>
        <v>0</v>
      </c>
      <c r="Q40" s="10"/>
      <c r="R40" s="12">
        <f t="shared" si="5"/>
        <v>0</v>
      </c>
      <c r="S40" s="10"/>
      <c r="T40" s="12">
        <f t="shared" si="6"/>
        <v>0</v>
      </c>
      <c r="U40" s="10"/>
      <c r="V40" s="12">
        <f t="shared" si="7"/>
        <v>0</v>
      </c>
      <c r="W40" s="10"/>
      <c r="Z40" s="24">
        <f t="shared" si="8"/>
        <v>0</v>
      </c>
      <c r="AA40" s="24">
        <f t="shared" si="9"/>
        <v>0</v>
      </c>
      <c r="AB40" s="24">
        <f t="shared" si="10"/>
        <v>0</v>
      </c>
      <c r="AC40" s="24">
        <f t="shared" si="11"/>
        <v>0</v>
      </c>
      <c r="AD40" s="24">
        <f t="shared" si="12"/>
        <v>0</v>
      </c>
      <c r="AE40" s="24">
        <f t="shared" si="13"/>
        <v>0</v>
      </c>
      <c r="AF40" s="24">
        <f t="shared" si="14"/>
        <v>0</v>
      </c>
      <c r="AG40" s="24">
        <f t="shared" si="15"/>
        <v>0</v>
      </c>
      <c r="AH40" s="24">
        <f t="shared" si="16"/>
        <v>0</v>
      </c>
      <c r="AI40" s="24">
        <f t="shared" si="17"/>
        <v>0</v>
      </c>
      <c r="AJ40" s="24">
        <f t="shared" si="18"/>
        <v>0</v>
      </c>
      <c r="AK40" s="24">
        <f t="shared" si="19"/>
        <v>0</v>
      </c>
      <c r="AL40" s="24">
        <f t="shared" si="20"/>
        <v>0</v>
      </c>
      <c r="AM40" s="24">
        <f t="shared" si="21"/>
        <v>0</v>
      </c>
      <c r="AN40" s="24">
        <f t="shared" si="22"/>
        <v>0</v>
      </c>
      <c r="AO40" s="24">
        <f t="shared" si="23"/>
        <v>0</v>
      </c>
    </row>
    <row r="41" spans="1:41" x14ac:dyDescent="0.25">
      <c r="A41" s="2">
        <v>38</v>
      </c>
      <c r="B41" s="2" t="str">
        <f>IF(ISBLANK(PRINCIPAL!B41)," ",PRINCIPAL!B41)</f>
        <v xml:space="preserve"> </v>
      </c>
      <c r="C41" s="14">
        <f t="shared" si="1"/>
        <v>0</v>
      </c>
      <c r="D41" s="12">
        <f t="shared" si="2"/>
        <v>0</v>
      </c>
      <c r="E41" s="9"/>
      <c r="F41" s="12">
        <f t="shared" si="24"/>
        <v>0</v>
      </c>
      <c r="G41" s="9"/>
      <c r="H41" s="12">
        <f t="shared" si="25"/>
        <v>0</v>
      </c>
      <c r="I41" s="9"/>
      <c r="J41" s="12">
        <f t="shared" si="26"/>
        <v>0</v>
      </c>
      <c r="K41" s="9"/>
      <c r="L41" s="12">
        <f t="shared" si="27"/>
        <v>0</v>
      </c>
      <c r="M41" s="9"/>
      <c r="N41" s="12">
        <f t="shared" si="3"/>
        <v>0</v>
      </c>
      <c r="O41" s="9"/>
      <c r="P41" s="12">
        <f t="shared" si="4"/>
        <v>0</v>
      </c>
      <c r="Q41" s="9"/>
      <c r="R41" s="12">
        <f t="shared" si="5"/>
        <v>0</v>
      </c>
      <c r="S41" s="9"/>
      <c r="T41" s="12">
        <f t="shared" si="6"/>
        <v>0</v>
      </c>
      <c r="U41" s="9"/>
      <c r="V41" s="12">
        <f t="shared" si="7"/>
        <v>0</v>
      </c>
      <c r="W41" s="9"/>
      <c r="Z41" s="24">
        <f t="shared" si="8"/>
        <v>0</v>
      </c>
      <c r="AA41" s="24">
        <f t="shared" si="9"/>
        <v>0</v>
      </c>
      <c r="AB41" s="24">
        <f t="shared" si="10"/>
        <v>0</v>
      </c>
      <c r="AC41" s="24">
        <f t="shared" si="11"/>
        <v>0</v>
      </c>
      <c r="AD41" s="24">
        <f t="shared" si="12"/>
        <v>0</v>
      </c>
      <c r="AE41" s="24">
        <f t="shared" si="13"/>
        <v>0</v>
      </c>
      <c r="AF41" s="24">
        <f t="shared" si="14"/>
        <v>0</v>
      </c>
      <c r="AG41" s="24">
        <f t="shared" si="15"/>
        <v>0</v>
      </c>
      <c r="AH41" s="24">
        <f t="shared" si="16"/>
        <v>0</v>
      </c>
      <c r="AI41" s="24">
        <f t="shared" si="17"/>
        <v>0</v>
      </c>
      <c r="AJ41" s="24">
        <f t="shared" si="18"/>
        <v>0</v>
      </c>
      <c r="AK41" s="24">
        <f t="shared" si="19"/>
        <v>0</v>
      </c>
      <c r="AL41" s="24">
        <f t="shared" si="20"/>
        <v>0</v>
      </c>
      <c r="AM41" s="24">
        <f t="shared" si="21"/>
        <v>0</v>
      </c>
      <c r="AN41" s="24">
        <f t="shared" si="22"/>
        <v>0</v>
      </c>
      <c r="AO41" s="24">
        <f t="shared" si="23"/>
        <v>0</v>
      </c>
    </row>
    <row r="42" spans="1:41" x14ac:dyDescent="0.25">
      <c r="A42" s="2">
        <v>39</v>
      </c>
      <c r="B42" s="1" t="str">
        <f>IF(ISBLANK(PRINCIPAL!B42)," ",PRINCIPAL!B42)</f>
        <v xml:space="preserve"> </v>
      </c>
      <c r="C42" s="14">
        <f t="shared" si="1"/>
        <v>0</v>
      </c>
      <c r="D42" s="12">
        <f t="shared" si="2"/>
        <v>0</v>
      </c>
      <c r="E42" s="10"/>
      <c r="F42" s="12">
        <f t="shared" si="24"/>
        <v>0</v>
      </c>
      <c r="G42" s="10"/>
      <c r="H42" s="12">
        <f t="shared" si="25"/>
        <v>0</v>
      </c>
      <c r="I42" s="10"/>
      <c r="J42" s="12">
        <f t="shared" si="26"/>
        <v>0</v>
      </c>
      <c r="K42" s="10"/>
      <c r="L42" s="12">
        <f t="shared" si="27"/>
        <v>0</v>
      </c>
      <c r="M42" s="10"/>
      <c r="N42" s="12">
        <f t="shared" si="3"/>
        <v>0</v>
      </c>
      <c r="O42" s="10"/>
      <c r="P42" s="12">
        <f t="shared" si="4"/>
        <v>0</v>
      </c>
      <c r="Q42" s="10"/>
      <c r="R42" s="12">
        <f t="shared" si="5"/>
        <v>0</v>
      </c>
      <c r="S42" s="10"/>
      <c r="T42" s="12">
        <f t="shared" si="6"/>
        <v>0</v>
      </c>
      <c r="U42" s="10"/>
      <c r="V42" s="12">
        <f t="shared" si="7"/>
        <v>0</v>
      </c>
      <c r="W42" s="10"/>
      <c r="Z42" s="24">
        <f t="shared" si="8"/>
        <v>0</v>
      </c>
      <c r="AA42" s="24">
        <f t="shared" si="9"/>
        <v>0</v>
      </c>
      <c r="AB42" s="24">
        <f t="shared" si="10"/>
        <v>0</v>
      </c>
      <c r="AC42" s="24">
        <f t="shared" si="11"/>
        <v>0</v>
      </c>
      <c r="AD42" s="24">
        <f t="shared" si="12"/>
        <v>0</v>
      </c>
      <c r="AE42" s="24">
        <f t="shared" si="13"/>
        <v>0</v>
      </c>
      <c r="AF42" s="24">
        <f t="shared" si="14"/>
        <v>0</v>
      </c>
      <c r="AG42" s="24">
        <f t="shared" si="15"/>
        <v>0</v>
      </c>
      <c r="AH42" s="24">
        <f t="shared" si="16"/>
        <v>0</v>
      </c>
      <c r="AI42" s="24">
        <f t="shared" si="17"/>
        <v>0</v>
      </c>
      <c r="AJ42" s="24">
        <f t="shared" si="18"/>
        <v>0</v>
      </c>
      <c r="AK42" s="24">
        <f t="shared" si="19"/>
        <v>0</v>
      </c>
      <c r="AL42" s="24">
        <f t="shared" si="20"/>
        <v>0</v>
      </c>
      <c r="AM42" s="24">
        <f t="shared" si="21"/>
        <v>0</v>
      </c>
      <c r="AN42" s="24">
        <f t="shared" si="22"/>
        <v>0</v>
      </c>
      <c r="AO42" s="24">
        <f t="shared" si="23"/>
        <v>0</v>
      </c>
    </row>
    <row r="43" spans="1:41" x14ac:dyDescent="0.25">
      <c r="A43" s="2">
        <v>40</v>
      </c>
      <c r="B43" s="2" t="str">
        <f>IF(ISBLANK(PRINCIPAL!B43)," ",PRINCIPAL!B43)</f>
        <v xml:space="preserve"> </v>
      </c>
      <c r="C43" s="14">
        <f t="shared" si="1"/>
        <v>0</v>
      </c>
      <c r="D43" s="12">
        <f t="shared" si="2"/>
        <v>0</v>
      </c>
      <c r="E43" s="11"/>
      <c r="F43" s="12">
        <f t="shared" si="24"/>
        <v>0</v>
      </c>
      <c r="G43" s="11"/>
      <c r="H43" s="12">
        <f t="shared" si="25"/>
        <v>0</v>
      </c>
      <c r="I43" s="11"/>
      <c r="J43" s="12">
        <f t="shared" si="26"/>
        <v>0</v>
      </c>
      <c r="K43" s="11"/>
      <c r="L43" s="12">
        <f t="shared" si="27"/>
        <v>0</v>
      </c>
      <c r="M43" s="11"/>
      <c r="N43" s="12">
        <f t="shared" si="3"/>
        <v>0</v>
      </c>
      <c r="O43" s="11"/>
      <c r="P43" s="12">
        <f t="shared" si="4"/>
        <v>0</v>
      </c>
      <c r="Q43" s="11"/>
      <c r="R43" s="12">
        <f t="shared" si="5"/>
        <v>0</v>
      </c>
      <c r="S43" s="11"/>
      <c r="T43" s="12">
        <f t="shared" si="6"/>
        <v>0</v>
      </c>
      <c r="U43" s="11"/>
      <c r="V43" s="12">
        <f t="shared" si="7"/>
        <v>0</v>
      </c>
      <c r="W43" s="11"/>
      <c r="Z43" s="24">
        <f t="shared" si="8"/>
        <v>0</v>
      </c>
      <c r="AA43" s="24">
        <f t="shared" si="9"/>
        <v>0</v>
      </c>
      <c r="AB43" s="24">
        <f t="shared" si="10"/>
        <v>0</v>
      </c>
      <c r="AC43" s="24">
        <f t="shared" si="11"/>
        <v>0</v>
      </c>
      <c r="AD43" s="24">
        <f t="shared" si="12"/>
        <v>0</v>
      </c>
      <c r="AE43" s="24">
        <f t="shared" si="13"/>
        <v>0</v>
      </c>
      <c r="AF43" s="24">
        <f t="shared" si="14"/>
        <v>0</v>
      </c>
      <c r="AG43" s="24">
        <f t="shared" si="15"/>
        <v>0</v>
      </c>
      <c r="AH43" s="24">
        <f t="shared" si="16"/>
        <v>0</v>
      </c>
      <c r="AI43" s="24">
        <f t="shared" si="17"/>
        <v>0</v>
      </c>
      <c r="AJ43" s="24">
        <f t="shared" si="18"/>
        <v>0</v>
      </c>
      <c r="AK43" s="24">
        <f t="shared" si="19"/>
        <v>0</v>
      </c>
      <c r="AL43" s="24">
        <f t="shared" si="20"/>
        <v>0</v>
      </c>
      <c r="AM43" s="24">
        <f t="shared" si="21"/>
        <v>0</v>
      </c>
      <c r="AN43" s="24">
        <f t="shared" si="22"/>
        <v>0</v>
      </c>
      <c r="AO43" s="24">
        <f t="shared" si="23"/>
        <v>0</v>
      </c>
    </row>
  </sheetData>
  <sheetProtection password="921F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2"/>
    <col min="2" max="2" width="51" style="2" customWidth="1"/>
    <col min="3" max="3" width="5" style="2" customWidth="1"/>
    <col min="4" max="4" width="5.140625" style="3" customWidth="1"/>
    <col min="5" max="5" width="11.42578125" style="3"/>
    <col min="6" max="6" width="4.28515625" style="3" customWidth="1"/>
    <col min="7" max="7" width="11.42578125" style="3"/>
    <col min="8" max="8" width="4.42578125" style="3" customWidth="1"/>
    <col min="9" max="9" width="11.42578125" style="3"/>
    <col min="10" max="10" width="4.85546875" style="3" customWidth="1"/>
    <col min="11" max="11" width="11.42578125" style="3"/>
    <col min="12" max="12" width="4.42578125" style="3" customWidth="1"/>
    <col min="13" max="13" width="11.42578125" style="3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2" customWidth="1"/>
    <col min="25" max="25" width="11.42578125" style="2"/>
    <col min="26" max="26" width="11.42578125" style="3"/>
    <col min="27" max="27" width="13.28515625" style="3" customWidth="1"/>
    <col min="28" max="28" width="11.42578125" style="3"/>
    <col min="29" max="29" width="13" style="3" customWidth="1"/>
    <col min="30" max="30" width="11.42578125" style="3"/>
    <col min="31" max="31" width="13.28515625" style="3" customWidth="1"/>
    <col min="32" max="32" width="11.42578125" style="3"/>
    <col min="33" max="33" width="13" style="3" customWidth="1"/>
    <col min="34" max="34" width="11.42578125" style="3"/>
    <col min="35" max="35" width="13.7109375" style="3" customWidth="1"/>
    <col min="36" max="36" width="11.42578125" style="3"/>
    <col min="37" max="37" width="13" style="3" customWidth="1"/>
    <col min="38" max="38" width="11.42578125" style="3"/>
    <col min="39" max="39" width="13.5703125" style="3" customWidth="1"/>
    <col min="40" max="40" width="11.42578125" style="3"/>
    <col min="41" max="41" width="13" style="3" customWidth="1"/>
    <col min="42" max="16384" width="11.42578125" style="2"/>
  </cols>
  <sheetData>
    <row r="1" spans="1:41" ht="15.75" thickBot="1" x14ac:dyDescent="0.3">
      <c r="B1" s="2" t="s">
        <v>38</v>
      </c>
      <c r="Z1" s="34" t="s">
        <v>56</v>
      </c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21"/>
    </row>
    <row r="2" spans="1:41" x14ac:dyDescent="0.25">
      <c r="Z2" s="36" t="s">
        <v>1</v>
      </c>
      <c r="AA2" s="37"/>
      <c r="AB2" s="36" t="s">
        <v>2</v>
      </c>
      <c r="AC2" s="37"/>
      <c r="AD2" s="36" t="s">
        <v>3</v>
      </c>
      <c r="AE2" s="37"/>
      <c r="AF2" s="36" t="s">
        <v>4</v>
      </c>
      <c r="AG2" s="37"/>
      <c r="AH2" s="36" t="s">
        <v>5</v>
      </c>
      <c r="AI2" s="37"/>
      <c r="AJ2" s="36" t="s">
        <v>6</v>
      </c>
      <c r="AK2" s="37"/>
      <c r="AL2" s="36" t="s">
        <v>7</v>
      </c>
      <c r="AM2" s="37"/>
      <c r="AN2" s="36" t="s">
        <v>8</v>
      </c>
      <c r="AO2" s="37"/>
    </row>
    <row r="3" spans="1:41" ht="15.75" thickBot="1" x14ac:dyDescent="0.3">
      <c r="B3" s="2" t="s">
        <v>0</v>
      </c>
      <c r="E3" s="3" t="s">
        <v>12</v>
      </c>
      <c r="G3" s="3" t="s">
        <v>10</v>
      </c>
      <c r="I3" s="3" t="s">
        <v>11</v>
      </c>
      <c r="K3" s="3" t="s">
        <v>13</v>
      </c>
      <c r="M3" s="3" t="s">
        <v>14</v>
      </c>
      <c r="O3" s="3" t="s">
        <v>15</v>
      </c>
      <c r="Q3" s="3" t="s">
        <v>16</v>
      </c>
      <c r="S3" s="3" t="s">
        <v>17</v>
      </c>
      <c r="U3" s="3" t="s">
        <v>18</v>
      </c>
      <c r="W3" s="3" t="s">
        <v>19</v>
      </c>
      <c r="Z3" s="26" t="s">
        <v>29</v>
      </c>
      <c r="AA3" s="27" t="s">
        <v>30</v>
      </c>
      <c r="AB3" s="26" t="s">
        <v>29</v>
      </c>
      <c r="AC3" s="27" t="s">
        <v>30</v>
      </c>
      <c r="AD3" s="26" t="s">
        <v>29</v>
      </c>
      <c r="AE3" s="27" t="s">
        <v>30</v>
      </c>
      <c r="AF3" s="26" t="s">
        <v>29</v>
      </c>
      <c r="AG3" s="27" t="s">
        <v>30</v>
      </c>
      <c r="AH3" s="26" t="s">
        <v>29</v>
      </c>
      <c r="AI3" s="27" t="s">
        <v>30</v>
      </c>
      <c r="AJ3" s="26" t="s">
        <v>29</v>
      </c>
      <c r="AK3" s="27" t="s">
        <v>30</v>
      </c>
      <c r="AL3" s="26" t="s">
        <v>29</v>
      </c>
      <c r="AM3" s="27" t="s">
        <v>30</v>
      </c>
      <c r="AN3" s="26" t="s">
        <v>29</v>
      </c>
      <c r="AO3" s="27" t="s">
        <v>30</v>
      </c>
    </row>
    <row r="4" spans="1:41" x14ac:dyDescent="0.25">
      <c r="A4" s="2">
        <v>1</v>
      </c>
      <c r="B4" s="4" t="str">
        <f>IF(ISBLANK(PRINCIPAL!B4)," ",PRINCIPAL!B4)</f>
        <v xml:space="preserve"> </v>
      </c>
      <c r="C4" s="14">
        <f>D4+F4+H4+J4+L4+N4+P4+R4+T4+V4</f>
        <v>0</v>
      </c>
      <c r="D4" s="13">
        <f>IF(ISBLANK(E4),0,1)</f>
        <v>0</v>
      </c>
      <c r="E4" s="8"/>
      <c r="F4" s="13">
        <f t="shared" ref="F4:L19" si="0">IF(ISBLANK(G4),0,1)</f>
        <v>0</v>
      </c>
      <c r="G4" s="8"/>
      <c r="H4" s="13">
        <f t="shared" si="0"/>
        <v>0</v>
      </c>
      <c r="I4" s="8"/>
      <c r="J4" s="13">
        <f t="shared" si="0"/>
        <v>0</v>
      </c>
      <c r="K4" s="8"/>
      <c r="L4" s="13">
        <f t="shared" si="0"/>
        <v>0</v>
      </c>
      <c r="M4" s="8"/>
      <c r="N4" s="12">
        <f>IF(ISBLANK(O4),0,1)</f>
        <v>0</v>
      </c>
      <c r="O4" s="25"/>
      <c r="P4" s="12">
        <f>IF(ISBLANK(Q4),0,1)</f>
        <v>0</v>
      </c>
      <c r="Q4" s="25"/>
      <c r="R4" s="12">
        <f>IF(ISBLANK(S4),0,1)</f>
        <v>0</v>
      </c>
      <c r="S4" s="25"/>
      <c r="T4" s="12">
        <f>IF(ISBLANK(U4),0,1)</f>
        <v>0</v>
      </c>
      <c r="U4" s="25"/>
      <c r="V4" s="12">
        <f>IF(ISBLANK(W4),0,1)</f>
        <v>0</v>
      </c>
      <c r="W4" s="25"/>
      <c r="Z4" s="24">
        <f>ROUND(1*H4*I4+2*R4*S4+1*V4*W4,2)</f>
        <v>0</v>
      </c>
      <c r="AA4" s="24">
        <f>1*H4+2*R4+1*V4</f>
        <v>0</v>
      </c>
      <c r="AB4" s="24">
        <f>ROUND(1*R4*S4+1*V4*W4,2)</f>
        <v>0</v>
      </c>
      <c r="AC4" s="24">
        <f>1*R4+1*V4</f>
        <v>0</v>
      </c>
      <c r="AD4" s="24">
        <f>ROUND(4*D4*E4+2*F4*G4+2*H4*I4+3*J4*K4+2*L4*M4+2*N4*O4+1*P4*Q4+2*R4*S4+1*T4*U4+1*V4*W4,2)</f>
        <v>0</v>
      </c>
      <c r="AE4" s="24">
        <f>4*D4+2*F4+2*H4+3*J4+2*L4+2*N4+1*P4+2*R4+1*T4+1*V4</f>
        <v>0</v>
      </c>
      <c r="AF4" s="24">
        <f>ROUND(1*D4*E4+1*F4*G4+3*H4*I4+3*J4*K4+2*L4*M4+2*N4*O4+3*P4*Q4+2*R4*S4,2)</f>
        <v>0</v>
      </c>
      <c r="AG4" s="24">
        <f>1*D4+1*F4+3*H4+3*J4+2*L4+2*N4+3*P4+2*R4</f>
        <v>0</v>
      </c>
      <c r="AH4" s="24">
        <f>ROUND(1*D4*E4+1*F4*G4+3*T4*U4+1*V4*W4,2)</f>
        <v>0</v>
      </c>
      <c r="AI4" s="24">
        <f>1*D4+1*F4+3*T4+1*V4</f>
        <v>0</v>
      </c>
      <c r="AJ4" s="24">
        <f>ROUND(1*F4*G4+2*V4*W4,2)</f>
        <v>0</v>
      </c>
      <c r="AK4" s="24">
        <f>1*F4+2*V4</f>
        <v>0</v>
      </c>
      <c r="AL4" s="24">
        <f>ROUND(1*D4*E4+1*F4*G4+1*H4*I4+1*J4*K4+2*N4*O4+1*P4*Q4+1*R4*S4+2*T4*U4,2)</f>
        <v>0</v>
      </c>
      <c r="AM4" s="24">
        <f>1*D4+1*F4+1*H4+1*J4+2*N4+1*P4+1*R4+2*T4</f>
        <v>0</v>
      </c>
      <c r="AN4" s="24">
        <f>ROUND(1*D4*E4+1*L4*M4+1*N4*O4+1*P4*Q4+1*R4*S4,2)</f>
        <v>0</v>
      </c>
      <c r="AO4" s="24">
        <f>1*D4+1*L4+1*N4+1*P4+1*R4</f>
        <v>0</v>
      </c>
    </row>
    <row r="5" spans="1:41" x14ac:dyDescent="0.25">
      <c r="A5" s="2">
        <v>2</v>
      </c>
      <c r="B5" s="2" t="str">
        <f>IF(ISBLANK(PRINCIPAL!B5)," ",PRINCIPAL!B5)</f>
        <v xml:space="preserve"> </v>
      </c>
      <c r="C5" s="14">
        <f t="shared" ref="C5:C43" si="1">D5+F5+H5+J5+L5+N5+P5+R5+T5+V5</f>
        <v>0</v>
      </c>
      <c r="D5" s="12">
        <f t="shared" ref="D5:D43" si="2">IF(ISBLANK(E5),0,1)</f>
        <v>0</v>
      </c>
      <c r="E5" s="9"/>
      <c r="F5" s="12">
        <f t="shared" si="0"/>
        <v>0</v>
      </c>
      <c r="G5" s="9"/>
      <c r="H5" s="12">
        <f t="shared" si="0"/>
        <v>0</v>
      </c>
      <c r="I5" s="9"/>
      <c r="J5" s="12">
        <f t="shared" si="0"/>
        <v>0</v>
      </c>
      <c r="K5" s="9"/>
      <c r="L5" s="12">
        <f t="shared" si="0"/>
        <v>0</v>
      </c>
      <c r="M5" s="9"/>
      <c r="N5" s="12">
        <f t="shared" ref="N5:N43" si="3">IF(ISBLANK(O5),0,1)</f>
        <v>0</v>
      </c>
      <c r="O5" s="9"/>
      <c r="P5" s="12">
        <f t="shared" ref="P5:P43" si="4">IF(ISBLANK(Q5),0,1)</f>
        <v>0</v>
      </c>
      <c r="Q5" s="9"/>
      <c r="R5" s="12">
        <f t="shared" ref="R5:R43" si="5">IF(ISBLANK(S5),0,1)</f>
        <v>0</v>
      </c>
      <c r="S5" s="9"/>
      <c r="T5" s="12">
        <f t="shared" ref="T5:T43" si="6">IF(ISBLANK(U5),0,1)</f>
        <v>0</v>
      </c>
      <c r="U5" s="9"/>
      <c r="V5" s="12">
        <f t="shared" ref="V5:V43" si="7">IF(ISBLANK(W5),0,1)</f>
        <v>0</v>
      </c>
      <c r="W5" s="9"/>
      <c r="Z5" s="24">
        <f t="shared" ref="Z5:Z43" si="8">ROUND(1*H5*I5+2*R5*S5+1*V5*W5,2)</f>
        <v>0</v>
      </c>
      <c r="AA5" s="24">
        <f t="shared" ref="AA5:AA43" si="9">1*H5+2*R5+1*V5</f>
        <v>0</v>
      </c>
      <c r="AB5" s="24">
        <f t="shared" ref="AB5:AB43" si="10">ROUND(1*R5*S5+1*V5*W5,2)</f>
        <v>0</v>
      </c>
      <c r="AC5" s="24">
        <f t="shared" ref="AC5:AC43" si="11">1*R5+1*V5</f>
        <v>0</v>
      </c>
      <c r="AD5" s="24">
        <f t="shared" ref="AD5:AD43" si="12">ROUND(4*D5*E5+2*F5*G5+2*H5*I5+3*J5*K5+2*L5*M5+2*N5*O5+1*P5*Q5+2*R5*S5+1*T5*U5+1*V5*W5,2)</f>
        <v>0</v>
      </c>
      <c r="AE5" s="24">
        <f t="shared" ref="AE5:AE43" si="13">4*D5+2*F5+2*H5+3*J5+2*L5+2*N5+1*P5+2*R5+1*T5+1*V5</f>
        <v>0</v>
      </c>
      <c r="AF5" s="24">
        <f t="shared" ref="AF5:AF43" si="14">ROUND(1*D5*E5+1*F5*G5+3*H5*I5+3*J5*K5+2*L5*M5+2*N5*O5+3*P5*Q5+2*R5*S5,2)</f>
        <v>0</v>
      </c>
      <c r="AG5" s="24">
        <f t="shared" ref="AG5:AG43" si="15">1*D5+1*F5+3*H5+3*J5+2*L5+2*N5+3*P5+2*R5</f>
        <v>0</v>
      </c>
      <c r="AH5" s="24">
        <f t="shared" ref="AH5:AH43" si="16">ROUND(1*D5*E5+1*F5*G5+3*T5*U5+1*V5*W5,2)</f>
        <v>0</v>
      </c>
      <c r="AI5" s="24">
        <f t="shared" ref="AI5:AI43" si="17">1*D5+1*F5+3*T5+1*V5</f>
        <v>0</v>
      </c>
      <c r="AJ5" s="24">
        <f t="shared" ref="AJ5:AJ43" si="18">ROUND(1*F5*G5+2*V5*W5,2)</f>
        <v>0</v>
      </c>
      <c r="AK5" s="24">
        <f t="shared" ref="AK5:AK43" si="19">1*F5+2*V5</f>
        <v>0</v>
      </c>
      <c r="AL5" s="24">
        <f t="shared" ref="AL5:AL43" si="20">ROUND(1*D5*E5+1*F5*G5+1*H5*I5+1*J5*K5+2*N5*O5+1*P5*Q5+1*R5*S5+2*T5*U5,2)</f>
        <v>0</v>
      </c>
      <c r="AM5" s="24">
        <f t="shared" ref="AM5:AM43" si="21">1*D5+1*F5+1*H5+1*J5+2*N5+1*P5+1*R5+2*T5</f>
        <v>0</v>
      </c>
      <c r="AN5" s="24">
        <f t="shared" ref="AN5:AN43" si="22">ROUND(1*D5*E5+1*L5*M5+1*N5*O5+1*P5*Q5+1*R5*S5,2)</f>
        <v>0</v>
      </c>
      <c r="AO5" s="24">
        <f t="shared" ref="AO5:AO43" si="23">1*D5+1*L5+1*N5+1*P5+1*R5</f>
        <v>0</v>
      </c>
    </row>
    <row r="6" spans="1:41" x14ac:dyDescent="0.25">
      <c r="A6" s="2">
        <v>3</v>
      </c>
      <c r="B6" s="1" t="str">
        <f>IF(ISBLANK(PRINCIPAL!B6)," ",PRINCIPAL!B6)</f>
        <v xml:space="preserve"> </v>
      </c>
      <c r="C6" s="14">
        <f t="shared" si="1"/>
        <v>0</v>
      </c>
      <c r="D6" s="12">
        <f t="shared" si="2"/>
        <v>0</v>
      </c>
      <c r="E6" s="10"/>
      <c r="F6" s="12">
        <f t="shared" si="0"/>
        <v>0</v>
      </c>
      <c r="G6" s="10"/>
      <c r="H6" s="12">
        <f t="shared" si="0"/>
        <v>0</v>
      </c>
      <c r="I6" s="10"/>
      <c r="J6" s="12">
        <f t="shared" si="0"/>
        <v>0</v>
      </c>
      <c r="K6" s="10"/>
      <c r="L6" s="12">
        <f t="shared" si="0"/>
        <v>0</v>
      </c>
      <c r="M6" s="10"/>
      <c r="N6" s="12">
        <f t="shared" si="3"/>
        <v>0</v>
      </c>
      <c r="O6" s="10"/>
      <c r="P6" s="12">
        <f t="shared" si="4"/>
        <v>0</v>
      </c>
      <c r="Q6" s="10"/>
      <c r="R6" s="12">
        <f t="shared" si="5"/>
        <v>0</v>
      </c>
      <c r="S6" s="10"/>
      <c r="T6" s="12">
        <f t="shared" si="6"/>
        <v>0</v>
      </c>
      <c r="U6" s="10"/>
      <c r="V6" s="12">
        <f t="shared" si="7"/>
        <v>0</v>
      </c>
      <c r="W6" s="10"/>
      <c r="Z6" s="24">
        <f t="shared" si="8"/>
        <v>0</v>
      </c>
      <c r="AA6" s="24">
        <f t="shared" si="9"/>
        <v>0</v>
      </c>
      <c r="AB6" s="24">
        <f t="shared" si="10"/>
        <v>0</v>
      </c>
      <c r="AC6" s="24">
        <f t="shared" si="11"/>
        <v>0</v>
      </c>
      <c r="AD6" s="24">
        <f t="shared" si="12"/>
        <v>0</v>
      </c>
      <c r="AE6" s="24">
        <f t="shared" si="13"/>
        <v>0</v>
      </c>
      <c r="AF6" s="24">
        <f t="shared" si="14"/>
        <v>0</v>
      </c>
      <c r="AG6" s="24">
        <f t="shared" si="15"/>
        <v>0</v>
      </c>
      <c r="AH6" s="24">
        <f t="shared" si="16"/>
        <v>0</v>
      </c>
      <c r="AI6" s="24">
        <f t="shared" si="17"/>
        <v>0</v>
      </c>
      <c r="AJ6" s="24">
        <f t="shared" si="18"/>
        <v>0</v>
      </c>
      <c r="AK6" s="24">
        <f t="shared" si="19"/>
        <v>0</v>
      </c>
      <c r="AL6" s="24">
        <f t="shared" si="20"/>
        <v>0</v>
      </c>
      <c r="AM6" s="24">
        <f t="shared" si="21"/>
        <v>0</v>
      </c>
      <c r="AN6" s="24">
        <f t="shared" si="22"/>
        <v>0</v>
      </c>
      <c r="AO6" s="24">
        <f t="shared" si="23"/>
        <v>0</v>
      </c>
    </row>
    <row r="7" spans="1:41" x14ac:dyDescent="0.25">
      <c r="A7" s="2">
        <v>4</v>
      </c>
      <c r="B7" s="2" t="str">
        <f>IF(ISBLANK(PRINCIPAL!B7)," ",PRINCIPAL!B7)</f>
        <v xml:space="preserve"> </v>
      </c>
      <c r="C7" s="14">
        <f t="shared" si="1"/>
        <v>0</v>
      </c>
      <c r="D7" s="12">
        <f t="shared" si="2"/>
        <v>0</v>
      </c>
      <c r="E7" s="9"/>
      <c r="F7" s="12">
        <f t="shared" si="0"/>
        <v>0</v>
      </c>
      <c r="G7" s="9"/>
      <c r="H7" s="12">
        <f t="shared" si="0"/>
        <v>0</v>
      </c>
      <c r="I7" s="9"/>
      <c r="J7" s="12">
        <f t="shared" si="0"/>
        <v>0</v>
      </c>
      <c r="K7" s="9"/>
      <c r="L7" s="12">
        <f t="shared" si="0"/>
        <v>0</v>
      </c>
      <c r="M7" s="9"/>
      <c r="N7" s="12">
        <f t="shared" si="3"/>
        <v>0</v>
      </c>
      <c r="O7" s="9"/>
      <c r="P7" s="12">
        <f t="shared" si="4"/>
        <v>0</v>
      </c>
      <c r="Q7" s="9"/>
      <c r="R7" s="12">
        <f t="shared" si="5"/>
        <v>0</v>
      </c>
      <c r="S7" s="9"/>
      <c r="T7" s="12">
        <f t="shared" si="6"/>
        <v>0</v>
      </c>
      <c r="U7" s="9"/>
      <c r="V7" s="12">
        <f t="shared" si="7"/>
        <v>0</v>
      </c>
      <c r="W7" s="9"/>
      <c r="Z7" s="24">
        <f t="shared" si="8"/>
        <v>0</v>
      </c>
      <c r="AA7" s="24">
        <f t="shared" si="9"/>
        <v>0</v>
      </c>
      <c r="AB7" s="24">
        <f t="shared" si="10"/>
        <v>0</v>
      </c>
      <c r="AC7" s="24">
        <f t="shared" si="11"/>
        <v>0</v>
      </c>
      <c r="AD7" s="24">
        <f t="shared" si="12"/>
        <v>0</v>
      </c>
      <c r="AE7" s="24">
        <f t="shared" si="13"/>
        <v>0</v>
      </c>
      <c r="AF7" s="24">
        <f t="shared" si="14"/>
        <v>0</v>
      </c>
      <c r="AG7" s="24">
        <f t="shared" si="15"/>
        <v>0</v>
      </c>
      <c r="AH7" s="24">
        <f t="shared" si="16"/>
        <v>0</v>
      </c>
      <c r="AI7" s="24">
        <f t="shared" si="17"/>
        <v>0</v>
      </c>
      <c r="AJ7" s="24">
        <f t="shared" si="18"/>
        <v>0</v>
      </c>
      <c r="AK7" s="24">
        <f t="shared" si="19"/>
        <v>0</v>
      </c>
      <c r="AL7" s="24">
        <f t="shared" si="20"/>
        <v>0</v>
      </c>
      <c r="AM7" s="24">
        <f t="shared" si="21"/>
        <v>0</v>
      </c>
      <c r="AN7" s="24">
        <f t="shared" si="22"/>
        <v>0</v>
      </c>
      <c r="AO7" s="24">
        <f t="shared" si="23"/>
        <v>0</v>
      </c>
    </row>
    <row r="8" spans="1:41" x14ac:dyDescent="0.25">
      <c r="A8" s="2">
        <v>5</v>
      </c>
      <c r="B8" s="1" t="str">
        <f>IF(ISBLANK(PRINCIPAL!B8)," ",PRINCIPAL!B8)</f>
        <v xml:space="preserve"> </v>
      </c>
      <c r="C8" s="14">
        <f t="shared" si="1"/>
        <v>0</v>
      </c>
      <c r="D8" s="12">
        <f t="shared" si="2"/>
        <v>0</v>
      </c>
      <c r="E8" s="10"/>
      <c r="F8" s="12">
        <f t="shared" si="0"/>
        <v>0</v>
      </c>
      <c r="G8" s="10"/>
      <c r="H8" s="12">
        <f t="shared" si="0"/>
        <v>0</v>
      </c>
      <c r="I8" s="10"/>
      <c r="J8" s="12">
        <f t="shared" si="0"/>
        <v>0</v>
      </c>
      <c r="K8" s="10"/>
      <c r="L8" s="12">
        <f t="shared" si="0"/>
        <v>0</v>
      </c>
      <c r="M8" s="10"/>
      <c r="N8" s="12">
        <f t="shared" si="3"/>
        <v>0</v>
      </c>
      <c r="O8" s="10"/>
      <c r="P8" s="12">
        <f t="shared" si="4"/>
        <v>0</v>
      </c>
      <c r="Q8" s="10"/>
      <c r="R8" s="12">
        <f t="shared" si="5"/>
        <v>0</v>
      </c>
      <c r="S8" s="10"/>
      <c r="T8" s="12">
        <f t="shared" si="6"/>
        <v>0</v>
      </c>
      <c r="U8" s="10"/>
      <c r="V8" s="12">
        <f t="shared" si="7"/>
        <v>0</v>
      </c>
      <c r="W8" s="10"/>
      <c r="Z8" s="24">
        <f t="shared" si="8"/>
        <v>0</v>
      </c>
      <c r="AA8" s="24">
        <f t="shared" si="9"/>
        <v>0</v>
      </c>
      <c r="AB8" s="24">
        <f t="shared" si="10"/>
        <v>0</v>
      </c>
      <c r="AC8" s="24">
        <f t="shared" si="11"/>
        <v>0</v>
      </c>
      <c r="AD8" s="24">
        <f t="shared" si="12"/>
        <v>0</v>
      </c>
      <c r="AE8" s="24">
        <f t="shared" si="13"/>
        <v>0</v>
      </c>
      <c r="AF8" s="24">
        <f t="shared" si="14"/>
        <v>0</v>
      </c>
      <c r="AG8" s="24">
        <f t="shared" si="15"/>
        <v>0</v>
      </c>
      <c r="AH8" s="24">
        <f t="shared" si="16"/>
        <v>0</v>
      </c>
      <c r="AI8" s="24">
        <f t="shared" si="17"/>
        <v>0</v>
      </c>
      <c r="AJ8" s="24">
        <f t="shared" si="18"/>
        <v>0</v>
      </c>
      <c r="AK8" s="24">
        <f t="shared" si="19"/>
        <v>0</v>
      </c>
      <c r="AL8" s="24">
        <f t="shared" si="20"/>
        <v>0</v>
      </c>
      <c r="AM8" s="24">
        <f t="shared" si="21"/>
        <v>0</v>
      </c>
      <c r="AN8" s="24">
        <f t="shared" si="22"/>
        <v>0</v>
      </c>
      <c r="AO8" s="24">
        <f t="shared" si="23"/>
        <v>0</v>
      </c>
    </row>
    <row r="9" spans="1:41" x14ac:dyDescent="0.25">
      <c r="A9" s="2">
        <v>6</v>
      </c>
      <c r="B9" s="2" t="str">
        <f>IF(ISBLANK(PRINCIPAL!B9)," ",PRINCIPAL!B9)</f>
        <v xml:space="preserve"> </v>
      </c>
      <c r="C9" s="14">
        <f t="shared" si="1"/>
        <v>0</v>
      </c>
      <c r="D9" s="12">
        <f t="shared" si="2"/>
        <v>0</v>
      </c>
      <c r="E9" s="9"/>
      <c r="F9" s="12">
        <f t="shared" si="0"/>
        <v>0</v>
      </c>
      <c r="G9" s="9"/>
      <c r="H9" s="12">
        <f t="shared" si="0"/>
        <v>0</v>
      </c>
      <c r="I9" s="9"/>
      <c r="J9" s="12">
        <f t="shared" si="0"/>
        <v>0</v>
      </c>
      <c r="K9" s="9"/>
      <c r="L9" s="12">
        <f t="shared" si="0"/>
        <v>0</v>
      </c>
      <c r="M9" s="9"/>
      <c r="N9" s="12">
        <f t="shared" si="3"/>
        <v>0</v>
      </c>
      <c r="O9" s="9"/>
      <c r="P9" s="12">
        <f t="shared" si="4"/>
        <v>0</v>
      </c>
      <c r="Q9" s="9"/>
      <c r="R9" s="12">
        <f t="shared" si="5"/>
        <v>0</v>
      </c>
      <c r="S9" s="9"/>
      <c r="T9" s="12">
        <f t="shared" si="6"/>
        <v>0</v>
      </c>
      <c r="U9" s="9"/>
      <c r="V9" s="12">
        <f t="shared" si="7"/>
        <v>0</v>
      </c>
      <c r="W9" s="9"/>
      <c r="Z9" s="24">
        <f t="shared" si="8"/>
        <v>0</v>
      </c>
      <c r="AA9" s="24">
        <f t="shared" si="9"/>
        <v>0</v>
      </c>
      <c r="AB9" s="24">
        <f t="shared" si="10"/>
        <v>0</v>
      </c>
      <c r="AC9" s="24">
        <f t="shared" si="11"/>
        <v>0</v>
      </c>
      <c r="AD9" s="24">
        <f t="shared" si="12"/>
        <v>0</v>
      </c>
      <c r="AE9" s="24">
        <f t="shared" si="13"/>
        <v>0</v>
      </c>
      <c r="AF9" s="24">
        <f t="shared" si="14"/>
        <v>0</v>
      </c>
      <c r="AG9" s="24">
        <f t="shared" si="15"/>
        <v>0</v>
      </c>
      <c r="AH9" s="24">
        <f t="shared" si="16"/>
        <v>0</v>
      </c>
      <c r="AI9" s="24">
        <f t="shared" si="17"/>
        <v>0</v>
      </c>
      <c r="AJ9" s="24">
        <f t="shared" si="18"/>
        <v>0</v>
      </c>
      <c r="AK9" s="24">
        <f t="shared" si="19"/>
        <v>0</v>
      </c>
      <c r="AL9" s="24">
        <f t="shared" si="20"/>
        <v>0</v>
      </c>
      <c r="AM9" s="24">
        <f t="shared" si="21"/>
        <v>0</v>
      </c>
      <c r="AN9" s="24">
        <f t="shared" si="22"/>
        <v>0</v>
      </c>
      <c r="AO9" s="24">
        <f t="shared" si="23"/>
        <v>0</v>
      </c>
    </row>
    <row r="10" spans="1:41" x14ac:dyDescent="0.25">
      <c r="A10" s="2">
        <v>7</v>
      </c>
      <c r="B10" s="1" t="str">
        <f>IF(ISBLANK(PRINCIPAL!B10)," ",PRINCIPAL!B10)</f>
        <v xml:space="preserve"> </v>
      </c>
      <c r="C10" s="14">
        <f t="shared" si="1"/>
        <v>0</v>
      </c>
      <c r="D10" s="12">
        <f t="shared" si="2"/>
        <v>0</v>
      </c>
      <c r="E10" s="10"/>
      <c r="F10" s="12">
        <f t="shared" si="0"/>
        <v>0</v>
      </c>
      <c r="G10" s="10"/>
      <c r="H10" s="12">
        <f t="shared" si="0"/>
        <v>0</v>
      </c>
      <c r="I10" s="10"/>
      <c r="J10" s="12">
        <f t="shared" si="0"/>
        <v>0</v>
      </c>
      <c r="K10" s="10"/>
      <c r="L10" s="12">
        <f t="shared" si="0"/>
        <v>0</v>
      </c>
      <c r="M10" s="10"/>
      <c r="N10" s="12">
        <f t="shared" si="3"/>
        <v>0</v>
      </c>
      <c r="O10" s="10"/>
      <c r="P10" s="12">
        <f t="shared" si="4"/>
        <v>0</v>
      </c>
      <c r="Q10" s="10"/>
      <c r="R10" s="12">
        <f t="shared" si="5"/>
        <v>0</v>
      </c>
      <c r="S10" s="10"/>
      <c r="T10" s="12">
        <f t="shared" si="6"/>
        <v>0</v>
      </c>
      <c r="U10" s="10"/>
      <c r="V10" s="12">
        <f t="shared" si="7"/>
        <v>0</v>
      </c>
      <c r="W10" s="10"/>
      <c r="Z10" s="24">
        <f t="shared" si="8"/>
        <v>0</v>
      </c>
      <c r="AA10" s="24">
        <f t="shared" si="9"/>
        <v>0</v>
      </c>
      <c r="AB10" s="24">
        <f t="shared" si="10"/>
        <v>0</v>
      </c>
      <c r="AC10" s="24">
        <f t="shared" si="11"/>
        <v>0</v>
      </c>
      <c r="AD10" s="24">
        <f t="shared" si="12"/>
        <v>0</v>
      </c>
      <c r="AE10" s="24">
        <f t="shared" si="13"/>
        <v>0</v>
      </c>
      <c r="AF10" s="24">
        <f t="shared" si="14"/>
        <v>0</v>
      </c>
      <c r="AG10" s="24">
        <f t="shared" si="15"/>
        <v>0</v>
      </c>
      <c r="AH10" s="24">
        <f t="shared" si="16"/>
        <v>0</v>
      </c>
      <c r="AI10" s="24">
        <f t="shared" si="17"/>
        <v>0</v>
      </c>
      <c r="AJ10" s="24">
        <f t="shared" si="18"/>
        <v>0</v>
      </c>
      <c r="AK10" s="24">
        <f t="shared" si="19"/>
        <v>0</v>
      </c>
      <c r="AL10" s="24">
        <f t="shared" si="20"/>
        <v>0</v>
      </c>
      <c r="AM10" s="24">
        <f t="shared" si="21"/>
        <v>0</v>
      </c>
      <c r="AN10" s="24">
        <f t="shared" si="22"/>
        <v>0</v>
      </c>
      <c r="AO10" s="24">
        <f t="shared" si="23"/>
        <v>0</v>
      </c>
    </row>
    <row r="11" spans="1:41" x14ac:dyDescent="0.25">
      <c r="A11" s="2">
        <v>8</v>
      </c>
      <c r="B11" s="2" t="str">
        <f>IF(ISBLANK(PRINCIPAL!B11)," ",PRINCIPAL!B11)</f>
        <v xml:space="preserve"> </v>
      </c>
      <c r="C11" s="14">
        <f t="shared" si="1"/>
        <v>0</v>
      </c>
      <c r="D11" s="12">
        <f t="shared" si="2"/>
        <v>0</v>
      </c>
      <c r="E11" s="9"/>
      <c r="F11" s="12">
        <f t="shared" si="0"/>
        <v>0</v>
      </c>
      <c r="G11" s="9"/>
      <c r="H11" s="12">
        <f t="shared" si="0"/>
        <v>0</v>
      </c>
      <c r="I11" s="9"/>
      <c r="J11" s="12">
        <f t="shared" si="0"/>
        <v>0</v>
      </c>
      <c r="K11" s="9"/>
      <c r="L11" s="12">
        <f t="shared" si="0"/>
        <v>0</v>
      </c>
      <c r="M11" s="9"/>
      <c r="N11" s="12">
        <f t="shared" si="3"/>
        <v>0</v>
      </c>
      <c r="O11" s="9"/>
      <c r="P11" s="12">
        <f t="shared" si="4"/>
        <v>0</v>
      </c>
      <c r="Q11" s="9"/>
      <c r="R11" s="12">
        <f t="shared" si="5"/>
        <v>0</v>
      </c>
      <c r="S11" s="9"/>
      <c r="T11" s="12">
        <f t="shared" si="6"/>
        <v>0</v>
      </c>
      <c r="U11" s="9"/>
      <c r="V11" s="12">
        <f t="shared" si="7"/>
        <v>0</v>
      </c>
      <c r="W11" s="9"/>
      <c r="Z11" s="24">
        <f t="shared" si="8"/>
        <v>0</v>
      </c>
      <c r="AA11" s="24">
        <f t="shared" si="9"/>
        <v>0</v>
      </c>
      <c r="AB11" s="24">
        <f t="shared" si="10"/>
        <v>0</v>
      </c>
      <c r="AC11" s="24">
        <f t="shared" si="11"/>
        <v>0</v>
      </c>
      <c r="AD11" s="24">
        <f t="shared" si="12"/>
        <v>0</v>
      </c>
      <c r="AE11" s="24">
        <f t="shared" si="13"/>
        <v>0</v>
      </c>
      <c r="AF11" s="24">
        <f t="shared" si="14"/>
        <v>0</v>
      </c>
      <c r="AG11" s="24">
        <f t="shared" si="15"/>
        <v>0</v>
      </c>
      <c r="AH11" s="24">
        <f t="shared" si="16"/>
        <v>0</v>
      </c>
      <c r="AI11" s="24">
        <f t="shared" si="17"/>
        <v>0</v>
      </c>
      <c r="AJ11" s="24">
        <f t="shared" si="18"/>
        <v>0</v>
      </c>
      <c r="AK11" s="24">
        <f t="shared" si="19"/>
        <v>0</v>
      </c>
      <c r="AL11" s="24">
        <f t="shared" si="20"/>
        <v>0</v>
      </c>
      <c r="AM11" s="24">
        <f t="shared" si="21"/>
        <v>0</v>
      </c>
      <c r="AN11" s="24">
        <f t="shared" si="22"/>
        <v>0</v>
      </c>
      <c r="AO11" s="24">
        <f t="shared" si="23"/>
        <v>0</v>
      </c>
    </row>
    <row r="12" spans="1:41" x14ac:dyDescent="0.25">
      <c r="A12" s="2">
        <v>9</v>
      </c>
      <c r="B12" s="1" t="str">
        <f>IF(ISBLANK(PRINCIPAL!B12)," ",PRINCIPAL!B12)</f>
        <v xml:space="preserve"> </v>
      </c>
      <c r="C12" s="14">
        <f t="shared" si="1"/>
        <v>0</v>
      </c>
      <c r="D12" s="12">
        <f t="shared" si="2"/>
        <v>0</v>
      </c>
      <c r="E12" s="10"/>
      <c r="F12" s="12">
        <f t="shared" si="0"/>
        <v>0</v>
      </c>
      <c r="G12" s="10"/>
      <c r="H12" s="12">
        <f t="shared" si="0"/>
        <v>0</v>
      </c>
      <c r="I12" s="10"/>
      <c r="J12" s="12">
        <f t="shared" si="0"/>
        <v>0</v>
      </c>
      <c r="K12" s="10"/>
      <c r="L12" s="12">
        <f t="shared" si="0"/>
        <v>0</v>
      </c>
      <c r="M12" s="10"/>
      <c r="N12" s="12">
        <f t="shared" si="3"/>
        <v>0</v>
      </c>
      <c r="O12" s="10"/>
      <c r="P12" s="12">
        <f t="shared" si="4"/>
        <v>0</v>
      </c>
      <c r="Q12" s="10"/>
      <c r="R12" s="12">
        <f t="shared" si="5"/>
        <v>0</v>
      </c>
      <c r="S12" s="10"/>
      <c r="T12" s="12">
        <f t="shared" si="6"/>
        <v>0</v>
      </c>
      <c r="U12" s="10"/>
      <c r="V12" s="12">
        <f t="shared" si="7"/>
        <v>0</v>
      </c>
      <c r="W12" s="10"/>
      <c r="Z12" s="24">
        <f t="shared" si="8"/>
        <v>0</v>
      </c>
      <c r="AA12" s="24">
        <f t="shared" si="9"/>
        <v>0</v>
      </c>
      <c r="AB12" s="24">
        <f t="shared" si="10"/>
        <v>0</v>
      </c>
      <c r="AC12" s="24">
        <f t="shared" si="11"/>
        <v>0</v>
      </c>
      <c r="AD12" s="24">
        <f t="shared" si="12"/>
        <v>0</v>
      </c>
      <c r="AE12" s="24">
        <f t="shared" si="13"/>
        <v>0</v>
      </c>
      <c r="AF12" s="24">
        <f t="shared" si="14"/>
        <v>0</v>
      </c>
      <c r="AG12" s="24">
        <f t="shared" si="15"/>
        <v>0</v>
      </c>
      <c r="AH12" s="24">
        <f t="shared" si="16"/>
        <v>0</v>
      </c>
      <c r="AI12" s="24">
        <f t="shared" si="17"/>
        <v>0</v>
      </c>
      <c r="AJ12" s="24">
        <f t="shared" si="18"/>
        <v>0</v>
      </c>
      <c r="AK12" s="24">
        <f t="shared" si="19"/>
        <v>0</v>
      </c>
      <c r="AL12" s="24">
        <f t="shared" si="20"/>
        <v>0</v>
      </c>
      <c r="AM12" s="24">
        <f t="shared" si="21"/>
        <v>0</v>
      </c>
      <c r="AN12" s="24">
        <f t="shared" si="22"/>
        <v>0</v>
      </c>
      <c r="AO12" s="24">
        <f t="shared" si="23"/>
        <v>0</v>
      </c>
    </row>
    <row r="13" spans="1:41" x14ac:dyDescent="0.25">
      <c r="A13" s="2">
        <v>10</v>
      </c>
      <c r="B13" s="2" t="str">
        <f>IF(ISBLANK(PRINCIPAL!B13)," ",PRINCIPAL!B13)</f>
        <v xml:space="preserve"> </v>
      </c>
      <c r="C13" s="14">
        <f t="shared" si="1"/>
        <v>0</v>
      </c>
      <c r="D13" s="12">
        <f t="shared" si="2"/>
        <v>0</v>
      </c>
      <c r="E13" s="9"/>
      <c r="F13" s="12">
        <f t="shared" si="0"/>
        <v>0</v>
      </c>
      <c r="G13" s="9"/>
      <c r="H13" s="12">
        <f t="shared" si="0"/>
        <v>0</v>
      </c>
      <c r="I13" s="9"/>
      <c r="J13" s="12">
        <f t="shared" si="0"/>
        <v>0</v>
      </c>
      <c r="K13" s="9"/>
      <c r="L13" s="12">
        <f t="shared" si="0"/>
        <v>0</v>
      </c>
      <c r="M13" s="9"/>
      <c r="N13" s="12">
        <f t="shared" si="3"/>
        <v>0</v>
      </c>
      <c r="O13" s="9"/>
      <c r="P13" s="12">
        <f t="shared" si="4"/>
        <v>0</v>
      </c>
      <c r="Q13" s="9"/>
      <c r="R13" s="12">
        <f t="shared" si="5"/>
        <v>0</v>
      </c>
      <c r="S13" s="9"/>
      <c r="T13" s="12">
        <f t="shared" si="6"/>
        <v>0</v>
      </c>
      <c r="U13" s="9"/>
      <c r="V13" s="12">
        <f t="shared" si="7"/>
        <v>0</v>
      </c>
      <c r="W13" s="9"/>
      <c r="Z13" s="24">
        <f t="shared" si="8"/>
        <v>0</v>
      </c>
      <c r="AA13" s="24">
        <f t="shared" si="9"/>
        <v>0</v>
      </c>
      <c r="AB13" s="24">
        <f t="shared" si="10"/>
        <v>0</v>
      </c>
      <c r="AC13" s="24">
        <f t="shared" si="11"/>
        <v>0</v>
      </c>
      <c r="AD13" s="24">
        <f t="shared" si="12"/>
        <v>0</v>
      </c>
      <c r="AE13" s="24">
        <f t="shared" si="13"/>
        <v>0</v>
      </c>
      <c r="AF13" s="24">
        <f t="shared" si="14"/>
        <v>0</v>
      </c>
      <c r="AG13" s="24">
        <f t="shared" si="15"/>
        <v>0</v>
      </c>
      <c r="AH13" s="24">
        <f t="shared" si="16"/>
        <v>0</v>
      </c>
      <c r="AI13" s="24">
        <f t="shared" si="17"/>
        <v>0</v>
      </c>
      <c r="AJ13" s="24">
        <f t="shared" si="18"/>
        <v>0</v>
      </c>
      <c r="AK13" s="24">
        <f t="shared" si="19"/>
        <v>0</v>
      </c>
      <c r="AL13" s="24">
        <f t="shared" si="20"/>
        <v>0</v>
      </c>
      <c r="AM13" s="24">
        <f t="shared" si="21"/>
        <v>0</v>
      </c>
      <c r="AN13" s="24">
        <f t="shared" si="22"/>
        <v>0</v>
      </c>
      <c r="AO13" s="24">
        <f t="shared" si="23"/>
        <v>0</v>
      </c>
    </row>
    <row r="14" spans="1:41" x14ac:dyDescent="0.25">
      <c r="A14" s="2">
        <v>11</v>
      </c>
      <c r="B14" s="1" t="str">
        <f>IF(ISBLANK(PRINCIPAL!B14)," ",PRINCIPAL!B14)</f>
        <v xml:space="preserve"> </v>
      </c>
      <c r="C14" s="14">
        <f t="shared" si="1"/>
        <v>0</v>
      </c>
      <c r="D14" s="12">
        <f t="shared" si="2"/>
        <v>0</v>
      </c>
      <c r="E14" s="10"/>
      <c r="F14" s="12">
        <f t="shared" si="0"/>
        <v>0</v>
      </c>
      <c r="G14" s="10"/>
      <c r="H14" s="12">
        <f t="shared" si="0"/>
        <v>0</v>
      </c>
      <c r="I14" s="10"/>
      <c r="J14" s="12">
        <f t="shared" si="0"/>
        <v>0</v>
      </c>
      <c r="K14" s="10"/>
      <c r="L14" s="12">
        <f t="shared" si="0"/>
        <v>0</v>
      </c>
      <c r="M14" s="10"/>
      <c r="N14" s="12">
        <f t="shared" si="3"/>
        <v>0</v>
      </c>
      <c r="O14" s="10"/>
      <c r="P14" s="12">
        <f t="shared" si="4"/>
        <v>0</v>
      </c>
      <c r="Q14" s="10"/>
      <c r="R14" s="12">
        <f t="shared" si="5"/>
        <v>0</v>
      </c>
      <c r="S14" s="10"/>
      <c r="T14" s="12">
        <f t="shared" si="6"/>
        <v>0</v>
      </c>
      <c r="U14" s="10"/>
      <c r="V14" s="12">
        <f t="shared" si="7"/>
        <v>0</v>
      </c>
      <c r="W14" s="10"/>
      <c r="Z14" s="24">
        <f t="shared" si="8"/>
        <v>0</v>
      </c>
      <c r="AA14" s="24">
        <f t="shared" si="9"/>
        <v>0</v>
      </c>
      <c r="AB14" s="24">
        <f t="shared" si="10"/>
        <v>0</v>
      </c>
      <c r="AC14" s="24">
        <f t="shared" si="11"/>
        <v>0</v>
      </c>
      <c r="AD14" s="24">
        <f t="shared" si="12"/>
        <v>0</v>
      </c>
      <c r="AE14" s="24">
        <f t="shared" si="13"/>
        <v>0</v>
      </c>
      <c r="AF14" s="24">
        <f t="shared" si="14"/>
        <v>0</v>
      </c>
      <c r="AG14" s="24">
        <f t="shared" si="15"/>
        <v>0</v>
      </c>
      <c r="AH14" s="24">
        <f t="shared" si="16"/>
        <v>0</v>
      </c>
      <c r="AI14" s="24">
        <f t="shared" si="17"/>
        <v>0</v>
      </c>
      <c r="AJ14" s="24">
        <f t="shared" si="18"/>
        <v>0</v>
      </c>
      <c r="AK14" s="24">
        <f t="shared" si="19"/>
        <v>0</v>
      </c>
      <c r="AL14" s="24">
        <f t="shared" si="20"/>
        <v>0</v>
      </c>
      <c r="AM14" s="24">
        <f t="shared" si="21"/>
        <v>0</v>
      </c>
      <c r="AN14" s="24">
        <f t="shared" si="22"/>
        <v>0</v>
      </c>
      <c r="AO14" s="24">
        <f t="shared" si="23"/>
        <v>0</v>
      </c>
    </row>
    <row r="15" spans="1:41" x14ac:dyDescent="0.25">
      <c r="A15" s="2">
        <v>12</v>
      </c>
      <c r="B15" s="2" t="str">
        <f>IF(ISBLANK(PRINCIPAL!B15)," ",PRINCIPAL!B15)</f>
        <v xml:space="preserve"> </v>
      </c>
      <c r="C15" s="14">
        <f t="shared" si="1"/>
        <v>0</v>
      </c>
      <c r="D15" s="12">
        <f t="shared" si="2"/>
        <v>0</v>
      </c>
      <c r="E15" s="9"/>
      <c r="F15" s="12">
        <f t="shared" si="0"/>
        <v>0</v>
      </c>
      <c r="G15" s="9"/>
      <c r="H15" s="12">
        <f t="shared" si="0"/>
        <v>0</v>
      </c>
      <c r="I15" s="9"/>
      <c r="J15" s="12">
        <f t="shared" si="0"/>
        <v>0</v>
      </c>
      <c r="K15" s="9"/>
      <c r="L15" s="12">
        <f t="shared" si="0"/>
        <v>0</v>
      </c>
      <c r="M15" s="9"/>
      <c r="N15" s="12">
        <f t="shared" si="3"/>
        <v>0</v>
      </c>
      <c r="O15" s="9"/>
      <c r="P15" s="12">
        <f t="shared" si="4"/>
        <v>0</v>
      </c>
      <c r="Q15" s="9"/>
      <c r="R15" s="12">
        <f t="shared" si="5"/>
        <v>0</v>
      </c>
      <c r="S15" s="9"/>
      <c r="T15" s="12">
        <f t="shared" si="6"/>
        <v>0</v>
      </c>
      <c r="U15" s="9"/>
      <c r="V15" s="12">
        <f t="shared" si="7"/>
        <v>0</v>
      </c>
      <c r="W15" s="9"/>
      <c r="Z15" s="24">
        <f t="shared" si="8"/>
        <v>0</v>
      </c>
      <c r="AA15" s="24">
        <f t="shared" si="9"/>
        <v>0</v>
      </c>
      <c r="AB15" s="24">
        <f t="shared" si="10"/>
        <v>0</v>
      </c>
      <c r="AC15" s="24">
        <f t="shared" si="11"/>
        <v>0</v>
      </c>
      <c r="AD15" s="24">
        <f t="shared" si="12"/>
        <v>0</v>
      </c>
      <c r="AE15" s="24">
        <f t="shared" si="13"/>
        <v>0</v>
      </c>
      <c r="AF15" s="24">
        <f t="shared" si="14"/>
        <v>0</v>
      </c>
      <c r="AG15" s="24">
        <f t="shared" si="15"/>
        <v>0</v>
      </c>
      <c r="AH15" s="24">
        <f t="shared" si="16"/>
        <v>0</v>
      </c>
      <c r="AI15" s="24">
        <f t="shared" si="17"/>
        <v>0</v>
      </c>
      <c r="AJ15" s="24">
        <f t="shared" si="18"/>
        <v>0</v>
      </c>
      <c r="AK15" s="24">
        <f t="shared" si="19"/>
        <v>0</v>
      </c>
      <c r="AL15" s="24">
        <f t="shared" si="20"/>
        <v>0</v>
      </c>
      <c r="AM15" s="24">
        <f t="shared" si="21"/>
        <v>0</v>
      </c>
      <c r="AN15" s="24">
        <f t="shared" si="22"/>
        <v>0</v>
      </c>
      <c r="AO15" s="24">
        <f t="shared" si="23"/>
        <v>0</v>
      </c>
    </row>
    <row r="16" spans="1:41" x14ac:dyDescent="0.25">
      <c r="A16" s="2">
        <v>13</v>
      </c>
      <c r="B16" s="1" t="str">
        <f>IF(ISBLANK(PRINCIPAL!B16)," ",PRINCIPAL!B16)</f>
        <v xml:space="preserve"> </v>
      </c>
      <c r="C16" s="14">
        <f t="shared" si="1"/>
        <v>0</v>
      </c>
      <c r="D16" s="12">
        <f t="shared" si="2"/>
        <v>0</v>
      </c>
      <c r="E16" s="10"/>
      <c r="F16" s="12">
        <f t="shared" si="0"/>
        <v>0</v>
      </c>
      <c r="G16" s="10"/>
      <c r="H16" s="12">
        <f t="shared" si="0"/>
        <v>0</v>
      </c>
      <c r="I16" s="10"/>
      <c r="J16" s="12">
        <f t="shared" si="0"/>
        <v>0</v>
      </c>
      <c r="K16" s="10"/>
      <c r="L16" s="12">
        <f t="shared" si="0"/>
        <v>0</v>
      </c>
      <c r="M16" s="10"/>
      <c r="N16" s="12">
        <f t="shared" si="3"/>
        <v>0</v>
      </c>
      <c r="O16" s="10"/>
      <c r="P16" s="12">
        <f t="shared" si="4"/>
        <v>0</v>
      </c>
      <c r="Q16" s="10"/>
      <c r="R16" s="12">
        <f t="shared" si="5"/>
        <v>0</v>
      </c>
      <c r="S16" s="10"/>
      <c r="T16" s="12">
        <f t="shared" si="6"/>
        <v>0</v>
      </c>
      <c r="U16" s="10"/>
      <c r="V16" s="12">
        <f t="shared" si="7"/>
        <v>0</v>
      </c>
      <c r="W16" s="10"/>
      <c r="Z16" s="24">
        <f t="shared" si="8"/>
        <v>0</v>
      </c>
      <c r="AA16" s="24">
        <f t="shared" si="9"/>
        <v>0</v>
      </c>
      <c r="AB16" s="24">
        <f t="shared" si="10"/>
        <v>0</v>
      </c>
      <c r="AC16" s="24">
        <f t="shared" si="11"/>
        <v>0</v>
      </c>
      <c r="AD16" s="24">
        <f t="shared" si="12"/>
        <v>0</v>
      </c>
      <c r="AE16" s="24">
        <f t="shared" si="13"/>
        <v>0</v>
      </c>
      <c r="AF16" s="24">
        <f t="shared" si="14"/>
        <v>0</v>
      </c>
      <c r="AG16" s="24">
        <f t="shared" si="15"/>
        <v>0</v>
      </c>
      <c r="AH16" s="24">
        <f t="shared" si="16"/>
        <v>0</v>
      </c>
      <c r="AI16" s="24">
        <f t="shared" si="17"/>
        <v>0</v>
      </c>
      <c r="AJ16" s="24">
        <f t="shared" si="18"/>
        <v>0</v>
      </c>
      <c r="AK16" s="24">
        <f t="shared" si="19"/>
        <v>0</v>
      </c>
      <c r="AL16" s="24">
        <f t="shared" si="20"/>
        <v>0</v>
      </c>
      <c r="AM16" s="24">
        <f t="shared" si="21"/>
        <v>0</v>
      </c>
      <c r="AN16" s="24">
        <f t="shared" si="22"/>
        <v>0</v>
      </c>
      <c r="AO16" s="24">
        <f t="shared" si="23"/>
        <v>0</v>
      </c>
    </row>
    <row r="17" spans="1:41" x14ac:dyDescent="0.25">
      <c r="A17" s="2">
        <v>14</v>
      </c>
      <c r="B17" s="2" t="str">
        <f>IF(ISBLANK(PRINCIPAL!B17)," ",PRINCIPAL!B17)</f>
        <v xml:space="preserve"> </v>
      </c>
      <c r="C17" s="14">
        <f t="shared" si="1"/>
        <v>0</v>
      </c>
      <c r="D17" s="12">
        <f t="shared" si="2"/>
        <v>0</v>
      </c>
      <c r="E17" s="9"/>
      <c r="F17" s="12">
        <f t="shared" si="0"/>
        <v>0</v>
      </c>
      <c r="G17" s="9"/>
      <c r="H17" s="12">
        <f t="shared" si="0"/>
        <v>0</v>
      </c>
      <c r="I17" s="9"/>
      <c r="J17" s="12">
        <f t="shared" si="0"/>
        <v>0</v>
      </c>
      <c r="K17" s="9"/>
      <c r="L17" s="12">
        <f t="shared" si="0"/>
        <v>0</v>
      </c>
      <c r="M17" s="9"/>
      <c r="N17" s="12">
        <f t="shared" si="3"/>
        <v>0</v>
      </c>
      <c r="O17" s="9"/>
      <c r="P17" s="12">
        <f t="shared" si="4"/>
        <v>0</v>
      </c>
      <c r="Q17" s="9"/>
      <c r="R17" s="12">
        <f t="shared" si="5"/>
        <v>0</v>
      </c>
      <c r="S17" s="9"/>
      <c r="T17" s="12">
        <f t="shared" si="6"/>
        <v>0</v>
      </c>
      <c r="U17" s="9"/>
      <c r="V17" s="12">
        <f t="shared" si="7"/>
        <v>0</v>
      </c>
      <c r="W17" s="9"/>
      <c r="Z17" s="24">
        <f t="shared" si="8"/>
        <v>0</v>
      </c>
      <c r="AA17" s="24">
        <f t="shared" si="9"/>
        <v>0</v>
      </c>
      <c r="AB17" s="24">
        <f t="shared" si="10"/>
        <v>0</v>
      </c>
      <c r="AC17" s="24">
        <f t="shared" si="11"/>
        <v>0</v>
      </c>
      <c r="AD17" s="24">
        <f t="shared" si="12"/>
        <v>0</v>
      </c>
      <c r="AE17" s="24">
        <f t="shared" si="13"/>
        <v>0</v>
      </c>
      <c r="AF17" s="24">
        <f t="shared" si="14"/>
        <v>0</v>
      </c>
      <c r="AG17" s="24">
        <f t="shared" si="15"/>
        <v>0</v>
      </c>
      <c r="AH17" s="24">
        <f t="shared" si="16"/>
        <v>0</v>
      </c>
      <c r="AI17" s="24">
        <f t="shared" si="17"/>
        <v>0</v>
      </c>
      <c r="AJ17" s="24">
        <f t="shared" si="18"/>
        <v>0</v>
      </c>
      <c r="AK17" s="24">
        <f t="shared" si="19"/>
        <v>0</v>
      </c>
      <c r="AL17" s="24">
        <f t="shared" si="20"/>
        <v>0</v>
      </c>
      <c r="AM17" s="24">
        <f t="shared" si="21"/>
        <v>0</v>
      </c>
      <c r="AN17" s="24">
        <f t="shared" si="22"/>
        <v>0</v>
      </c>
      <c r="AO17" s="24">
        <f t="shared" si="23"/>
        <v>0</v>
      </c>
    </row>
    <row r="18" spans="1:41" x14ac:dyDescent="0.25">
      <c r="A18" s="2">
        <v>15</v>
      </c>
      <c r="B18" s="1" t="str">
        <f>IF(ISBLANK(PRINCIPAL!B18)," ",PRINCIPAL!B18)</f>
        <v xml:space="preserve"> </v>
      </c>
      <c r="C18" s="14">
        <f t="shared" si="1"/>
        <v>0</v>
      </c>
      <c r="D18" s="12">
        <f t="shared" si="2"/>
        <v>0</v>
      </c>
      <c r="E18" s="10"/>
      <c r="F18" s="12">
        <f t="shared" si="0"/>
        <v>0</v>
      </c>
      <c r="G18" s="10"/>
      <c r="H18" s="12">
        <f t="shared" si="0"/>
        <v>0</v>
      </c>
      <c r="I18" s="10"/>
      <c r="J18" s="12">
        <f t="shared" si="0"/>
        <v>0</v>
      </c>
      <c r="K18" s="10"/>
      <c r="L18" s="12">
        <f t="shared" si="0"/>
        <v>0</v>
      </c>
      <c r="M18" s="10"/>
      <c r="N18" s="12">
        <f t="shared" si="3"/>
        <v>0</v>
      </c>
      <c r="O18" s="10"/>
      <c r="P18" s="12">
        <f t="shared" si="4"/>
        <v>0</v>
      </c>
      <c r="Q18" s="10"/>
      <c r="R18" s="12">
        <f t="shared" si="5"/>
        <v>0</v>
      </c>
      <c r="S18" s="10"/>
      <c r="T18" s="12">
        <f t="shared" si="6"/>
        <v>0</v>
      </c>
      <c r="U18" s="10"/>
      <c r="V18" s="12">
        <f t="shared" si="7"/>
        <v>0</v>
      </c>
      <c r="W18" s="10"/>
      <c r="Z18" s="24">
        <f t="shared" si="8"/>
        <v>0</v>
      </c>
      <c r="AA18" s="24">
        <f t="shared" si="9"/>
        <v>0</v>
      </c>
      <c r="AB18" s="24">
        <f t="shared" si="10"/>
        <v>0</v>
      </c>
      <c r="AC18" s="24">
        <f t="shared" si="11"/>
        <v>0</v>
      </c>
      <c r="AD18" s="24">
        <f t="shared" si="12"/>
        <v>0</v>
      </c>
      <c r="AE18" s="24">
        <f t="shared" si="13"/>
        <v>0</v>
      </c>
      <c r="AF18" s="24">
        <f t="shared" si="14"/>
        <v>0</v>
      </c>
      <c r="AG18" s="24">
        <f t="shared" si="15"/>
        <v>0</v>
      </c>
      <c r="AH18" s="24">
        <f t="shared" si="16"/>
        <v>0</v>
      </c>
      <c r="AI18" s="24">
        <f t="shared" si="17"/>
        <v>0</v>
      </c>
      <c r="AJ18" s="24">
        <f t="shared" si="18"/>
        <v>0</v>
      </c>
      <c r="AK18" s="24">
        <f t="shared" si="19"/>
        <v>0</v>
      </c>
      <c r="AL18" s="24">
        <f t="shared" si="20"/>
        <v>0</v>
      </c>
      <c r="AM18" s="24">
        <f t="shared" si="21"/>
        <v>0</v>
      </c>
      <c r="AN18" s="24">
        <f t="shared" si="22"/>
        <v>0</v>
      </c>
      <c r="AO18" s="24">
        <f t="shared" si="23"/>
        <v>0</v>
      </c>
    </row>
    <row r="19" spans="1:41" x14ac:dyDescent="0.25">
      <c r="A19" s="2">
        <v>16</v>
      </c>
      <c r="B19" s="2" t="str">
        <f>IF(ISBLANK(PRINCIPAL!B19)," ",PRINCIPAL!B19)</f>
        <v xml:space="preserve"> </v>
      </c>
      <c r="C19" s="14">
        <f t="shared" si="1"/>
        <v>0</v>
      </c>
      <c r="D19" s="12">
        <f t="shared" si="2"/>
        <v>0</v>
      </c>
      <c r="E19" s="9"/>
      <c r="F19" s="12">
        <f t="shared" si="0"/>
        <v>0</v>
      </c>
      <c r="G19" s="9"/>
      <c r="H19" s="12">
        <f t="shared" si="0"/>
        <v>0</v>
      </c>
      <c r="I19" s="9"/>
      <c r="J19" s="12">
        <f t="shared" si="0"/>
        <v>0</v>
      </c>
      <c r="K19" s="9"/>
      <c r="L19" s="12">
        <f t="shared" si="0"/>
        <v>0</v>
      </c>
      <c r="M19" s="9"/>
      <c r="N19" s="12">
        <f t="shared" si="3"/>
        <v>0</v>
      </c>
      <c r="O19" s="9"/>
      <c r="P19" s="12">
        <f t="shared" si="4"/>
        <v>0</v>
      </c>
      <c r="Q19" s="9"/>
      <c r="R19" s="12">
        <f t="shared" si="5"/>
        <v>0</v>
      </c>
      <c r="S19" s="9"/>
      <c r="T19" s="12">
        <f t="shared" si="6"/>
        <v>0</v>
      </c>
      <c r="U19" s="9"/>
      <c r="V19" s="12">
        <f t="shared" si="7"/>
        <v>0</v>
      </c>
      <c r="W19" s="9"/>
      <c r="Z19" s="24">
        <f t="shared" si="8"/>
        <v>0</v>
      </c>
      <c r="AA19" s="24">
        <f t="shared" si="9"/>
        <v>0</v>
      </c>
      <c r="AB19" s="24">
        <f t="shared" si="10"/>
        <v>0</v>
      </c>
      <c r="AC19" s="24">
        <f t="shared" si="11"/>
        <v>0</v>
      </c>
      <c r="AD19" s="24">
        <f t="shared" si="12"/>
        <v>0</v>
      </c>
      <c r="AE19" s="24">
        <f t="shared" si="13"/>
        <v>0</v>
      </c>
      <c r="AF19" s="24">
        <f t="shared" si="14"/>
        <v>0</v>
      </c>
      <c r="AG19" s="24">
        <f t="shared" si="15"/>
        <v>0</v>
      </c>
      <c r="AH19" s="24">
        <f t="shared" si="16"/>
        <v>0</v>
      </c>
      <c r="AI19" s="24">
        <f t="shared" si="17"/>
        <v>0</v>
      </c>
      <c r="AJ19" s="24">
        <f t="shared" si="18"/>
        <v>0</v>
      </c>
      <c r="AK19" s="24">
        <f t="shared" si="19"/>
        <v>0</v>
      </c>
      <c r="AL19" s="24">
        <f t="shared" si="20"/>
        <v>0</v>
      </c>
      <c r="AM19" s="24">
        <f t="shared" si="21"/>
        <v>0</v>
      </c>
      <c r="AN19" s="24">
        <f t="shared" si="22"/>
        <v>0</v>
      </c>
      <c r="AO19" s="24">
        <f t="shared" si="23"/>
        <v>0</v>
      </c>
    </row>
    <row r="20" spans="1:41" x14ac:dyDescent="0.25">
      <c r="A20" s="2">
        <v>17</v>
      </c>
      <c r="B20" s="1" t="str">
        <f>IF(ISBLANK(PRINCIPAL!B20)," ",PRINCIPAL!B20)</f>
        <v xml:space="preserve"> </v>
      </c>
      <c r="C20" s="14">
        <f t="shared" si="1"/>
        <v>0</v>
      </c>
      <c r="D20" s="12">
        <f t="shared" si="2"/>
        <v>0</v>
      </c>
      <c r="E20" s="10"/>
      <c r="F20" s="12">
        <f t="shared" ref="F20:F43" si="24">IF(ISBLANK(G20),0,1)</f>
        <v>0</v>
      </c>
      <c r="G20" s="10"/>
      <c r="H20" s="12">
        <f t="shared" ref="H20:H43" si="25">IF(ISBLANK(I20),0,1)</f>
        <v>0</v>
      </c>
      <c r="I20" s="10"/>
      <c r="J20" s="12">
        <f t="shared" ref="J20:J43" si="26">IF(ISBLANK(K20),0,1)</f>
        <v>0</v>
      </c>
      <c r="K20" s="10"/>
      <c r="L20" s="12">
        <f t="shared" ref="L20:L43" si="27">IF(ISBLANK(M20),0,1)</f>
        <v>0</v>
      </c>
      <c r="M20" s="10"/>
      <c r="N20" s="12">
        <f t="shared" si="3"/>
        <v>0</v>
      </c>
      <c r="O20" s="10"/>
      <c r="P20" s="12">
        <f t="shared" si="4"/>
        <v>0</v>
      </c>
      <c r="Q20" s="10"/>
      <c r="R20" s="12">
        <f t="shared" si="5"/>
        <v>0</v>
      </c>
      <c r="S20" s="10"/>
      <c r="T20" s="12">
        <f t="shared" si="6"/>
        <v>0</v>
      </c>
      <c r="U20" s="10"/>
      <c r="V20" s="12">
        <f t="shared" si="7"/>
        <v>0</v>
      </c>
      <c r="W20" s="10"/>
      <c r="Z20" s="24">
        <f t="shared" si="8"/>
        <v>0</v>
      </c>
      <c r="AA20" s="24">
        <f t="shared" si="9"/>
        <v>0</v>
      </c>
      <c r="AB20" s="24">
        <f t="shared" si="10"/>
        <v>0</v>
      </c>
      <c r="AC20" s="24">
        <f t="shared" si="11"/>
        <v>0</v>
      </c>
      <c r="AD20" s="24">
        <f t="shared" si="12"/>
        <v>0</v>
      </c>
      <c r="AE20" s="24">
        <f t="shared" si="13"/>
        <v>0</v>
      </c>
      <c r="AF20" s="24">
        <f t="shared" si="14"/>
        <v>0</v>
      </c>
      <c r="AG20" s="24">
        <f t="shared" si="15"/>
        <v>0</v>
      </c>
      <c r="AH20" s="24">
        <f t="shared" si="16"/>
        <v>0</v>
      </c>
      <c r="AI20" s="24">
        <f t="shared" si="17"/>
        <v>0</v>
      </c>
      <c r="AJ20" s="24">
        <f t="shared" si="18"/>
        <v>0</v>
      </c>
      <c r="AK20" s="24">
        <f t="shared" si="19"/>
        <v>0</v>
      </c>
      <c r="AL20" s="24">
        <f t="shared" si="20"/>
        <v>0</v>
      </c>
      <c r="AM20" s="24">
        <f t="shared" si="21"/>
        <v>0</v>
      </c>
      <c r="AN20" s="24">
        <f t="shared" si="22"/>
        <v>0</v>
      </c>
      <c r="AO20" s="24">
        <f t="shared" si="23"/>
        <v>0</v>
      </c>
    </row>
    <row r="21" spans="1:41" x14ac:dyDescent="0.25">
      <c r="A21" s="2">
        <v>18</v>
      </c>
      <c r="B21" s="2" t="str">
        <f>IF(ISBLANK(PRINCIPAL!B21)," ",PRINCIPAL!B21)</f>
        <v xml:space="preserve"> </v>
      </c>
      <c r="C21" s="14">
        <f t="shared" si="1"/>
        <v>0</v>
      </c>
      <c r="D21" s="12">
        <f t="shared" si="2"/>
        <v>0</v>
      </c>
      <c r="E21" s="9"/>
      <c r="F21" s="12">
        <f t="shared" si="24"/>
        <v>0</v>
      </c>
      <c r="G21" s="9"/>
      <c r="H21" s="12">
        <f t="shared" si="25"/>
        <v>0</v>
      </c>
      <c r="I21" s="9"/>
      <c r="J21" s="12">
        <f t="shared" si="26"/>
        <v>0</v>
      </c>
      <c r="K21" s="9"/>
      <c r="L21" s="12">
        <f t="shared" si="27"/>
        <v>0</v>
      </c>
      <c r="M21" s="9"/>
      <c r="N21" s="12">
        <f t="shared" si="3"/>
        <v>0</v>
      </c>
      <c r="O21" s="9"/>
      <c r="P21" s="12">
        <f t="shared" si="4"/>
        <v>0</v>
      </c>
      <c r="Q21" s="9"/>
      <c r="R21" s="12">
        <f t="shared" si="5"/>
        <v>0</v>
      </c>
      <c r="S21" s="9"/>
      <c r="T21" s="12">
        <f t="shared" si="6"/>
        <v>0</v>
      </c>
      <c r="U21" s="9"/>
      <c r="V21" s="12">
        <f t="shared" si="7"/>
        <v>0</v>
      </c>
      <c r="W21" s="9"/>
      <c r="Z21" s="24">
        <f t="shared" si="8"/>
        <v>0</v>
      </c>
      <c r="AA21" s="24">
        <f t="shared" si="9"/>
        <v>0</v>
      </c>
      <c r="AB21" s="24">
        <f t="shared" si="10"/>
        <v>0</v>
      </c>
      <c r="AC21" s="24">
        <f t="shared" si="11"/>
        <v>0</v>
      </c>
      <c r="AD21" s="24">
        <f t="shared" si="12"/>
        <v>0</v>
      </c>
      <c r="AE21" s="24">
        <f t="shared" si="13"/>
        <v>0</v>
      </c>
      <c r="AF21" s="24">
        <f t="shared" si="14"/>
        <v>0</v>
      </c>
      <c r="AG21" s="24">
        <f t="shared" si="15"/>
        <v>0</v>
      </c>
      <c r="AH21" s="24">
        <f t="shared" si="16"/>
        <v>0</v>
      </c>
      <c r="AI21" s="24">
        <f t="shared" si="17"/>
        <v>0</v>
      </c>
      <c r="AJ21" s="24">
        <f t="shared" si="18"/>
        <v>0</v>
      </c>
      <c r="AK21" s="24">
        <f t="shared" si="19"/>
        <v>0</v>
      </c>
      <c r="AL21" s="24">
        <f t="shared" si="20"/>
        <v>0</v>
      </c>
      <c r="AM21" s="24">
        <f t="shared" si="21"/>
        <v>0</v>
      </c>
      <c r="AN21" s="24">
        <f t="shared" si="22"/>
        <v>0</v>
      </c>
      <c r="AO21" s="24">
        <f t="shared" si="23"/>
        <v>0</v>
      </c>
    </row>
    <row r="22" spans="1:41" x14ac:dyDescent="0.25">
      <c r="A22" s="2">
        <v>19</v>
      </c>
      <c r="B22" s="1" t="str">
        <f>IF(ISBLANK(PRINCIPAL!B22)," ",PRINCIPAL!B22)</f>
        <v xml:space="preserve"> </v>
      </c>
      <c r="C22" s="14">
        <f t="shared" si="1"/>
        <v>0</v>
      </c>
      <c r="D22" s="12">
        <f t="shared" si="2"/>
        <v>0</v>
      </c>
      <c r="E22" s="10"/>
      <c r="F22" s="12">
        <f t="shared" si="24"/>
        <v>0</v>
      </c>
      <c r="G22" s="10"/>
      <c r="H22" s="12">
        <f t="shared" si="25"/>
        <v>0</v>
      </c>
      <c r="I22" s="10"/>
      <c r="J22" s="12">
        <f t="shared" si="26"/>
        <v>0</v>
      </c>
      <c r="K22" s="10"/>
      <c r="L22" s="12">
        <f t="shared" si="27"/>
        <v>0</v>
      </c>
      <c r="M22" s="10"/>
      <c r="N22" s="12">
        <f t="shared" si="3"/>
        <v>0</v>
      </c>
      <c r="O22" s="10"/>
      <c r="P22" s="12">
        <f t="shared" si="4"/>
        <v>0</v>
      </c>
      <c r="Q22" s="10"/>
      <c r="R22" s="12">
        <f t="shared" si="5"/>
        <v>0</v>
      </c>
      <c r="S22" s="10"/>
      <c r="T22" s="12">
        <f t="shared" si="6"/>
        <v>0</v>
      </c>
      <c r="U22" s="10"/>
      <c r="V22" s="12">
        <f t="shared" si="7"/>
        <v>0</v>
      </c>
      <c r="W22" s="10"/>
      <c r="Z22" s="24">
        <f t="shared" si="8"/>
        <v>0</v>
      </c>
      <c r="AA22" s="24">
        <f t="shared" si="9"/>
        <v>0</v>
      </c>
      <c r="AB22" s="24">
        <f t="shared" si="10"/>
        <v>0</v>
      </c>
      <c r="AC22" s="24">
        <f t="shared" si="11"/>
        <v>0</v>
      </c>
      <c r="AD22" s="24">
        <f t="shared" si="12"/>
        <v>0</v>
      </c>
      <c r="AE22" s="24">
        <f t="shared" si="13"/>
        <v>0</v>
      </c>
      <c r="AF22" s="24">
        <f t="shared" si="14"/>
        <v>0</v>
      </c>
      <c r="AG22" s="24">
        <f t="shared" si="15"/>
        <v>0</v>
      </c>
      <c r="AH22" s="24">
        <f t="shared" si="16"/>
        <v>0</v>
      </c>
      <c r="AI22" s="24">
        <f t="shared" si="17"/>
        <v>0</v>
      </c>
      <c r="AJ22" s="24">
        <f t="shared" si="18"/>
        <v>0</v>
      </c>
      <c r="AK22" s="24">
        <f t="shared" si="19"/>
        <v>0</v>
      </c>
      <c r="AL22" s="24">
        <f t="shared" si="20"/>
        <v>0</v>
      </c>
      <c r="AM22" s="24">
        <f t="shared" si="21"/>
        <v>0</v>
      </c>
      <c r="AN22" s="24">
        <f t="shared" si="22"/>
        <v>0</v>
      </c>
      <c r="AO22" s="24">
        <f t="shared" si="23"/>
        <v>0</v>
      </c>
    </row>
    <row r="23" spans="1:41" x14ac:dyDescent="0.25">
      <c r="A23" s="2">
        <v>20</v>
      </c>
      <c r="B23" s="2" t="str">
        <f>IF(ISBLANK(PRINCIPAL!B23)," ",PRINCIPAL!B23)</f>
        <v xml:space="preserve"> </v>
      </c>
      <c r="C23" s="14">
        <f t="shared" si="1"/>
        <v>0</v>
      </c>
      <c r="D23" s="12">
        <f t="shared" si="2"/>
        <v>0</v>
      </c>
      <c r="E23" s="9"/>
      <c r="F23" s="12">
        <f t="shared" si="24"/>
        <v>0</v>
      </c>
      <c r="G23" s="9"/>
      <c r="H23" s="12">
        <f t="shared" si="25"/>
        <v>0</v>
      </c>
      <c r="I23" s="9"/>
      <c r="J23" s="12">
        <f t="shared" si="26"/>
        <v>0</v>
      </c>
      <c r="K23" s="9"/>
      <c r="L23" s="12">
        <f t="shared" si="27"/>
        <v>0</v>
      </c>
      <c r="M23" s="9"/>
      <c r="N23" s="12">
        <f t="shared" si="3"/>
        <v>0</v>
      </c>
      <c r="O23" s="9"/>
      <c r="P23" s="12">
        <f t="shared" si="4"/>
        <v>0</v>
      </c>
      <c r="Q23" s="9"/>
      <c r="R23" s="12">
        <f t="shared" si="5"/>
        <v>0</v>
      </c>
      <c r="S23" s="9"/>
      <c r="T23" s="12">
        <f t="shared" si="6"/>
        <v>0</v>
      </c>
      <c r="U23" s="9"/>
      <c r="V23" s="12">
        <f t="shared" si="7"/>
        <v>0</v>
      </c>
      <c r="W23" s="9"/>
      <c r="Z23" s="24">
        <f t="shared" si="8"/>
        <v>0</v>
      </c>
      <c r="AA23" s="24">
        <f t="shared" si="9"/>
        <v>0</v>
      </c>
      <c r="AB23" s="24">
        <f t="shared" si="10"/>
        <v>0</v>
      </c>
      <c r="AC23" s="24">
        <f t="shared" si="11"/>
        <v>0</v>
      </c>
      <c r="AD23" s="24">
        <f t="shared" si="12"/>
        <v>0</v>
      </c>
      <c r="AE23" s="24">
        <f t="shared" si="13"/>
        <v>0</v>
      </c>
      <c r="AF23" s="24">
        <f t="shared" si="14"/>
        <v>0</v>
      </c>
      <c r="AG23" s="24">
        <f t="shared" si="15"/>
        <v>0</v>
      </c>
      <c r="AH23" s="24">
        <f t="shared" si="16"/>
        <v>0</v>
      </c>
      <c r="AI23" s="24">
        <f t="shared" si="17"/>
        <v>0</v>
      </c>
      <c r="AJ23" s="24">
        <f t="shared" si="18"/>
        <v>0</v>
      </c>
      <c r="AK23" s="24">
        <f t="shared" si="19"/>
        <v>0</v>
      </c>
      <c r="AL23" s="24">
        <f t="shared" si="20"/>
        <v>0</v>
      </c>
      <c r="AM23" s="24">
        <f t="shared" si="21"/>
        <v>0</v>
      </c>
      <c r="AN23" s="24">
        <f t="shared" si="22"/>
        <v>0</v>
      </c>
      <c r="AO23" s="24">
        <f t="shared" si="23"/>
        <v>0</v>
      </c>
    </row>
    <row r="24" spans="1:41" x14ac:dyDescent="0.25">
      <c r="A24" s="2">
        <v>21</v>
      </c>
      <c r="B24" s="1" t="str">
        <f>IF(ISBLANK(PRINCIPAL!B24)," ",PRINCIPAL!B24)</f>
        <v xml:space="preserve"> </v>
      </c>
      <c r="C24" s="14">
        <f t="shared" si="1"/>
        <v>0</v>
      </c>
      <c r="D24" s="12">
        <f t="shared" si="2"/>
        <v>0</v>
      </c>
      <c r="E24" s="10"/>
      <c r="F24" s="12">
        <f t="shared" si="24"/>
        <v>0</v>
      </c>
      <c r="G24" s="10"/>
      <c r="H24" s="12">
        <f t="shared" si="25"/>
        <v>0</v>
      </c>
      <c r="I24" s="10"/>
      <c r="J24" s="12">
        <f t="shared" si="26"/>
        <v>0</v>
      </c>
      <c r="K24" s="10"/>
      <c r="L24" s="12">
        <f t="shared" si="27"/>
        <v>0</v>
      </c>
      <c r="M24" s="10"/>
      <c r="N24" s="12">
        <f t="shared" si="3"/>
        <v>0</v>
      </c>
      <c r="O24" s="10"/>
      <c r="P24" s="12">
        <f t="shared" si="4"/>
        <v>0</v>
      </c>
      <c r="Q24" s="10"/>
      <c r="R24" s="12">
        <f t="shared" si="5"/>
        <v>0</v>
      </c>
      <c r="S24" s="10"/>
      <c r="T24" s="12">
        <f t="shared" si="6"/>
        <v>0</v>
      </c>
      <c r="U24" s="10"/>
      <c r="V24" s="12">
        <f t="shared" si="7"/>
        <v>0</v>
      </c>
      <c r="W24" s="10"/>
      <c r="Z24" s="24">
        <f t="shared" si="8"/>
        <v>0</v>
      </c>
      <c r="AA24" s="24">
        <f t="shared" si="9"/>
        <v>0</v>
      </c>
      <c r="AB24" s="24">
        <f t="shared" si="10"/>
        <v>0</v>
      </c>
      <c r="AC24" s="24">
        <f t="shared" si="11"/>
        <v>0</v>
      </c>
      <c r="AD24" s="24">
        <f t="shared" si="12"/>
        <v>0</v>
      </c>
      <c r="AE24" s="24">
        <f t="shared" si="13"/>
        <v>0</v>
      </c>
      <c r="AF24" s="24">
        <f t="shared" si="14"/>
        <v>0</v>
      </c>
      <c r="AG24" s="24">
        <f t="shared" si="15"/>
        <v>0</v>
      </c>
      <c r="AH24" s="24">
        <f t="shared" si="16"/>
        <v>0</v>
      </c>
      <c r="AI24" s="24">
        <f t="shared" si="17"/>
        <v>0</v>
      </c>
      <c r="AJ24" s="24">
        <f t="shared" si="18"/>
        <v>0</v>
      </c>
      <c r="AK24" s="24">
        <f t="shared" si="19"/>
        <v>0</v>
      </c>
      <c r="AL24" s="24">
        <f t="shared" si="20"/>
        <v>0</v>
      </c>
      <c r="AM24" s="24">
        <f t="shared" si="21"/>
        <v>0</v>
      </c>
      <c r="AN24" s="24">
        <f t="shared" si="22"/>
        <v>0</v>
      </c>
      <c r="AO24" s="24">
        <f t="shared" si="23"/>
        <v>0</v>
      </c>
    </row>
    <row r="25" spans="1:41" x14ac:dyDescent="0.25">
      <c r="A25" s="2">
        <v>22</v>
      </c>
      <c r="B25" s="2" t="str">
        <f>IF(ISBLANK(PRINCIPAL!B25)," ",PRINCIPAL!B25)</f>
        <v xml:space="preserve"> </v>
      </c>
      <c r="C25" s="14">
        <f t="shared" si="1"/>
        <v>0</v>
      </c>
      <c r="D25" s="12">
        <f t="shared" si="2"/>
        <v>0</v>
      </c>
      <c r="E25" s="9"/>
      <c r="F25" s="12">
        <f t="shared" si="24"/>
        <v>0</v>
      </c>
      <c r="G25" s="9"/>
      <c r="H25" s="12">
        <f t="shared" si="25"/>
        <v>0</v>
      </c>
      <c r="I25" s="9"/>
      <c r="J25" s="12">
        <f t="shared" si="26"/>
        <v>0</v>
      </c>
      <c r="K25" s="9"/>
      <c r="L25" s="12">
        <f t="shared" si="27"/>
        <v>0</v>
      </c>
      <c r="M25" s="9"/>
      <c r="N25" s="12">
        <f t="shared" si="3"/>
        <v>0</v>
      </c>
      <c r="O25" s="9"/>
      <c r="P25" s="12">
        <f t="shared" si="4"/>
        <v>0</v>
      </c>
      <c r="Q25" s="9"/>
      <c r="R25" s="12">
        <f t="shared" si="5"/>
        <v>0</v>
      </c>
      <c r="S25" s="9"/>
      <c r="T25" s="12">
        <f t="shared" si="6"/>
        <v>0</v>
      </c>
      <c r="U25" s="9"/>
      <c r="V25" s="12">
        <f t="shared" si="7"/>
        <v>0</v>
      </c>
      <c r="W25" s="9"/>
      <c r="Z25" s="24">
        <f t="shared" si="8"/>
        <v>0</v>
      </c>
      <c r="AA25" s="24">
        <f t="shared" si="9"/>
        <v>0</v>
      </c>
      <c r="AB25" s="24">
        <f t="shared" si="10"/>
        <v>0</v>
      </c>
      <c r="AC25" s="24">
        <f t="shared" si="11"/>
        <v>0</v>
      </c>
      <c r="AD25" s="24">
        <f t="shared" si="12"/>
        <v>0</v>
      </c>
      <c r="AE25" s="24">
        <f t="shared" si="13"/>
        <v>0</v>
      </c>
      <c r="AF25" s="24">
        <f t="shared" si="14"/>
        <v>0</v>
      </c>
      <c r="AG25" s="24">
        <f t="shared" si="15"/>
        <v>0</v>
      </c>
      <c r="AH25" s="24">
        <f t="shared" si="16"/>
        <v>0</v>
      </c>
      <c r="AI25" s="24">
        <f t="shared" si="17"/>
        <v>0</v>
      </c>
      <c r="AJ25" s="24">
        <f t="shared" si="18"/>
        <v>0</v>
      </c>
      <c r="AK25" s="24">
        <f t="shared" si="19"/>
        <v>0</v>
      </c>
      <c r="AL25" s="24">
        <f t="shared" si="20"/>
        <v>0</v>
      </c>
      <c r="AM25" s="24">
        <f t="shared" si="21"/>
        <v>0</v>
      </c>
      <c r="AN25" s="24">
        <f t="shared" si="22"/>
        <v>0</v>
      </c>
      <c r="AO25" s="24">
        <f t="shared" si="23"/>
        <v>0</v>
      </c>
    </row>
    <row r="26" spans="1:41" x14ac:dyDescent="0.25">
      <c r="A26" s="2">
        <v>23</v>
      </c>
      <c r="B26" s="1" t="str">
        <f>IF(ISBLANK(PRINCIPAL!B26)," ",PRINCIPAL!B26)</f>
        <v xml:space="preserve"> </v>
      </c>
      <c r="C26" s="14">
        <f t="shared" si="1"/>
        <v>0</v>
      </c>
      <c r="D26" s="12">
        <f t="shared" si="2"/>
        <v>0</v>
      </c>
      <c r="E26" s="10"/>
      <c r="F26" s="12">
        <f t="shared" si="24"/>
        <v>0</v>
      </c>
      <c r="G26" s="10"/>
      <c r="H26" s="12">
        <f t="shared" si="25"/>
        <v>0</v>
      </c>
      <c r="I26" s="10"/>
      <c r="J26" s="12">
        <f t="shared" si="26"/>
        <v>0</v>
      </c>
      <c r="K26" s="10"/>
      <c r="L26" s="12">
        <f t="shared" si="27"/>
        <v>0</v>
      </c>
      <c r="M26" s="10"/>
      <c r="N26" s="12">
        <f t="shared" si="3"/>
        <v>0</v>
      </c>
      <c r="O26" s="10"/>
      <c r="P26" s="12">
        <f t="shared" si="4"/>
        <v>0</v>
      </c>
      <c r="Q26" s="10"/>
      <c r="R26" s="12">
        <f t="shared" si="5"/>
        <v>0</v>
      </c>
      <c r="S26" s="10"/>
      <c r="T26" s="12">
        <f t="shared" si="6"/>
        <v>0</v>
      </c>
      <c r="U26" s="10"/>
      <c r="V26" s="12">
        <f t="shared" si="7"/>
        <v>0</v>
      </c>
      <c r="W26" s="10"/>
      <c r="Z26" s="24">
        <f t="shared" si="8"/>
        <v>0</v>
      </c>
      <c r="AA26" s="24">
        <f t="shared" si="9"/>
        <v>0</v>
      </c>
      <c r="AB26" s="24">
        <f t="shared" si="10"/>
        <v>0</v>
      </c>
      <c r="AC26" s="24">
        <f t="shared" si="11"/>
        <v>0</v>
      </c>
      <c r="AD26" s="24">
        <f t="shared" si="12"/>
        <v>0</v>
      </c>
      <c r="AE26" s="24">
        <f t="shared" si="13"/>
        <v>0</v>
      </c>
      <c r="AF26" s="24">
        <f t="shared" si="14"/>
        <v>0</v>
      </c>
      <c r="AG26" s="24">
        <f t="shared" si="15"/>
        <v>0</v>
      </c>
      <c r="AH26" s="24">
        <f t="shared" si="16"/>
        <v>0</v>
      </c>
      <c r="AI26" s="24">
        <f t="shared" si="17"/>
        <v>0</v>
      </c>
      <c r="AJ26" s="24">
        <f t="shared" si="18"/>
        <v>0</v>
      </c>
      <c r="AK26" s="24">
        <f t="shared" si="19"/>
        <v>0</v>
      </c>
      <c r="AL26" s="24">
        <f t="shared" si="20"/>
        <v>0</v>
      </c>
      <c r="AM26" s="24">
        <f t="shared" si="21"/>
        <v>0</v>
      </c>
      <c r="AN26" s="24">
        <f t="shared" si="22"/>
        <v>0</v>
      </c>
      <c r="AO26" s="24">
        <f t="shared" si="23"/>
        <v>0</v>
      </c>
    </row>
    <row r="27" spans="1:41" x14ac:dyDescent="0.25">
      <c r="A27" s="2">
        <v>24</v>
      </c>
      <c r="B27" s="2" t="str">
        <f>IF(ISBLANK(PRINCIPAL!B27)," ",PRINCIPAL!B27)</f>
        <v xml:space="preserve"> </v>
      </c>
      <c r="C27" s="14">
        <f t="shared" si="1"/>
        <v>0</v>
      </c>
      <c r="D27" s="12">
        <f t="shared" si="2"/>
        <v>0</v>
      </c>
      <c r="E27" s="9"/>
      <c r="F27" s="12">
        <f t="shared" si="24"/>
        <v>0</v>
      </c>
      <c r="G27" s="9"/>
      <c r="H27" s="12">
        <f t="shared" si="25"/>
        <v>0</v>
      </c>
      <c r="I27" s="9"/>
      <c r="J27" s="12">
        <f t="shared" si="26"/>
        <v>0</v>
      </c>
      <c r="K27" s="9"/>
      <c r="L27" s="12">
        <f t="shared" si="27"/>
        <v>0</v>
      </c>
      <c r="M27" s="9"/>
      <c r="N27" s="12">
        <f t="shared" si="3"/>
        <v>0</v>
      </c>
      <c r="O27" s="9"/>
      <c r="P27" s="12">
        <f t="shared" si="4"/>
        <v>0</v>
      </c>
      <c r="Q27" s="9"/>
      <c r="R27" s="12">
        <f t="shared" si="5"/>
        <v>0</v>
      </c>
      <c r="S27" s="9"/>
      <c r="T27" s="12">
        <f t="shared" si="6"/>
        <v>0</v>
      </c>
      <c r="U27" s="9"/>
      <c r="V27" s="12">
        <f t="shared" si="7"/>
        <v>0</v>
      </c>
      <c r="W27" s="9"/>
      <c r="Z27" s="24">
        <f t="shared" si="8"/>
        <v>0</v>
      </c>
      <c r="AA27" s="24">
        <f t="shared" si="9"/>
        <v>0</v>
      </c>
      <c r="AB27" s="24">
        <f t="shared" si="10"/>
        <v>0</v>
      </c>
      <c r="AC27" s="24">
        <f t="shared" si="11"/>
        <v>0</v>
      </c>
      <c r="AD27" s="24">
        <f t="shared" si="12"/>
        <v>0</v>
      </c>
      <c r="AE27" s="24">
        <f t="shared" si="13"/>
        <v>0</v>
      </c>
      <c r="AF27" s="24">
        <f t="shared" si="14"/>
        <v>0</v>
      </c>
      <c r="AG27" s="24">
        <f t="shared" si="15"/>
        <v>0</v>
      </c>
      <c r="AH27" s="24">
        <f t="shared" si="16"/>
        <v>0</v>
      </c>
      <c r="AI27" s="24">
        <f t="shared" si="17"/>
        <v>0</v>
      </c>
      <c r="AJ27" s="24">
        <f t="shared" si="18"/>
        <v>0</v>
      </c>
      <c r="AK27" s="24">
        <f t="shared" si="19"/>
        <v>0</v>
      </c>
      <c r="AL27" s="24">
        <f t="shared" si="20"/>
        <v>0</v>
      </c>
      <c r="AM27" s="24">
        <f t="shared" si="21"/>
        <v>0</v>
      </c>
      <c r="AN27" s="24">
        <f t="shared" si="22"/>
        <v>0</v>
      </c>
      <c r="AO27" s="24">
        <f t="shared" si="23"/>
        <v>0</v>
      </c>
    </row>
    <row r="28" spans="1:41" x14ac:dyDescent="0.25">
      <c r="A28" s="2">
        <v>25</v>
      </c>
      <c r="B28" s="1" t="str">
        <f>IF(ISBLANK(PRINCIPAL!B28)," ",PRINCIPAL!B28)</f>
        <v xml:space="preserve"> </v>
      </c>
      <c r="C28" s="14">
        <f t="shared" si="1"/>
        <v>0</v>
      </c>
      <c r="D28" s="12">
        <f t="shared" si="2"/>
        <v>0</v>
      </c>
      <c r="E28" s="10"/>
      <c r="F28" s="12">
        <f t="shared" si="24"/>
        <v>0</v>
      </c>
      <c r="G28" s="10"/>
      <c r="H28" s="12">
        <f t="shared" si="25"/>
        <v>0</v>
      </c>
      <c r="I28" s="10"/>
      <c r="J28" s="12">
        <f t="shared" si="26"/>
        <v>0</v>
      </c>
      <c r="K28" s="10"/>
      <c r="L28" s="12">
        <f t="shared" si="27"/>
        <v>0</v>
      </c>
      <c r="M28" s="10"/>
      <c r="N28" s="12">
        <f t="shared" si="3"/>
        <v>0</v>
      </c>
      <c r="O28" s="10"/>
      <c r="P28" s="12">
        <f t="shared" si="4"/>
        <v>0</v>
      </c>
      <c r="Q28" s="10"/>
      <c r="R28" s="12">
        <f t="shared" si="5"/>
        <v>0</v>
      </c>
      <c r="S28" s="10"/>
      <c r="T28" s="12">
        <f t="shared" si="6"/>
        <v>0</v>
      </c>
      <c r="U28" s="10"/>
      <c r="V28" s="12">
        <f t="shared" si="7"/>
        <v>0</v>
      </c>
      <c r="W28" s="10"/>
      <c r="Z28" s="24">
        <f t="shared" si="8"/>
        <v>0</v>
      </c>
      <c r="AA28" s="24">
        <f t="shared" si="9"/>
        <v>0</v>
      </c>
      <c r="AB28" s="24">
        <f t="shared" si="10"/>
        <v>0</v>
      </c>
      <c r="AC28" s="24">
        <f t="shared" si="11"/>
        <v>0</v>
      </c>
      <c r="AD28" s="24">
        <f t="shared" si="12"/>
        <v>0</v>
      </c>
      <c r="AE28" s="24">
        <f t="shared" si="13"/>
        <v>0</v>
      </c>
      <c r="AF28" s="24">
        <f t="shared" si="14"/>
        <v>0</v>
      </c>
      <c r="AG28" s="24">
        <f t="shared" si="15"/>
        <v>0</v>
      </c>
      <c r="AH28" s="24">
        <f t="shared" si="16"/>
        <v>0</v>
      </c>
      <c r="AI28" s="24">
        <f t="shared" si="17"/>
        <v>0</v>
      </c>
      <c r="AJ28" s="24">
        <f t="shared" si="18"/>
        <v>0</v>
      </c>
      <c r="AK28" s="24">
        <f t="shared" si="19"/>
        <v>0</v>
      </c>
      <c r="AL28" s="24">
        <f t="shared" si="20"/>
        <v>0</v>
      </c>
      <c r="AM28" s="24">
        <f t="shared" si="21"/>
        <v>0</v>
      </c>
      <c r="AN28" s="24">
        <f t="shared" si="22"/>
        <v>0</v>
      </c>
      <c r="AO28" s="24">
        <f t="shared" si="23"/>
        <v>0</v>
      </c>
    </row>
    <row r="29" spans="1:41" x14ac:dyDescent="0.25">
      <c r="A29" s="2">
        <v>26</v>
      </c>
      <c r="B29" s="2" t="str">
        <f>IF(ISBLANK(PRINCIPAL!B29)," ",PRINCIPAL!B29)</f>
        <v xml:space="preserve"> </v>
      </c>
      <c r="C29" s="14">
        <f t="shared" si="1"/>
        <v>0</v>
      </c>
      <c r="D29" s="12">
        <f t="shared" si="2"/>
        <v>0</v>
      </c>
      <c r="E29" s="9"/>
      <c r="F29" s="12">
        <f t="shared" si="24"/>
        <v>0</v>
      </c>
      <c r="G29" s="9"/>
      <c r="H29" s="12">
        <f t="shared" si="25"/>
        <v>0</v>
      </c>
      <c r="I29" s="9"/>
      <c r="J29" s="12">
        <f t="shared" si="26"/>
        <v>0</v>
      </c>
      <c r="K29" s="9"/>
      <c r="L29" s="12">
        <f t="shared" si="27"/>
        <v>0</v>
      </c>
      <c r="M29" s="9"/>
      <c r="N29" s="12">
        <f t="shared" si="3"/>
        <v>0</v>
      </c>
      <c r="O29" s="9"/>
      <c r="P29" s="12">
        <f t="shared" si="4"/>
        <v>0</v>
      </c>
      <c r="Q29" s="9"/>
      <c r="R29" s="12">
        <f t="shared" si="5"/>
        <v>0</v>
      </c>
      <c r="S29" s="9"/>
      <c r="T29" s="12">
        <f t="shared" si="6"/>
        <v>0</v>
      </c>
      <c r="U29" s="9"/>
      <c r="V29" s="12">
        <f t="shared" si="7"/>
        <v>0</v>
      </c>
      <c r="W29" s="9"/>
      <c r="Z29" s="24">
        <f t="shared" si="8"/>
        <v>0</v>
      </c>
      <c r="AA29" s="24">
        <f t="shared" si="9"/>
        <v>0</v>
      </c>
      <c r="AB29" s="24">
        <f t="shared" si="10"/>
        <v>0</v>
      </c>
      <c r="AC29" s="24">
        <f t="shared" si="11"/>
        <v>0</v>
      </c>
      <c r="AD29" s="24">
        <f t="shared" si="12"/>
        <v>0</v>
      </c>
      <c r="AE29" s="24">
        <f t="shared" si="13"/>
        <v>0</v>
      </c>
      <c r="AF29" s="24">
        <f t="shared" si="14"/>
        <v>0</v>
      </c>
      <c r="AG29" s="24">
        <f t="shared" si="15"/>
        <v>0</v>
      </c>
      <c r="AH29" s="24">
        <f t="shared" si="16"/>
        <v>0</v>
      </c>
      <c r="AI29" s="24">
        <f t="shared" si="17"/>
        <v>0</v>
      </c>
      <c r="AJ29" s="24">
        <f t="shared" si="18"/>
        <v>0</v>
      </c>
      <c r="AK29" s="24">
        <f t="shared" si="19"/>
        <v>0</v>
      </c>
      <c r="AL29" s="24">
        <f t="shared" si="20"/>
        <v>0</v>
      </c>
      <c r="AM29" s="24">
        <f t="shared" si="21"/>
        <v>0</v>
      </c>
      <c r="AN29" s="24">
        <f t="shared" si="22"/>
        <v>0</v>
      </c>
      <c r="AO29" s="24">
        <f t="shared" si="23"/>
        <v>0</v>
      </c>
    </row>
    <row r="30" spans="1:41" x14ac:dyDescent="0.25">
      <c r="A30" s="2">
        <v>27</v>
      </c>
      <c r="B30" s="1" t="str">
        <f>IF(ISBLANK(PRINCIPAL!B30)," ",PRINCIPAL!B30)</f>
        <v xml:space="preserve"> </v>
      </c>
      <c r="C30" s="14">
        <f t="shared" si="1"/>
        <v>0</v>
      </c>
      <c r="D30" s="12">
        <f t="shared" si="2"/>
        <v>0</v>
      </c>
      <c r="E30" s="10"/>
      <c r="F30" s="12">
        <f t="shared" si="24"/>
        <v>0</v>
      </c>
      <c r="G30" s="10"/>
      <c r="H30" s="12">
        <f t="shared" si="25"/>
        <v>0</v>
      </c>
      <c r="I30" s="10"/>
      <c r="J30" s="12">
        <f t="shared" si="26"/>
        <v>0</v>
      </c>
      <c r="K30" s="10"/>
      <c r="L30" s="12">
        <f t="shared" si="27"/>
        <v>0</v>
      </c>
      <c r="M30" s="10"/>
      <c r="N30" s="12">
        <f t="shared" si="3"/>
        <v>0</v>
      </c>
      <c r="O30" s="10"/>
      <c r="P30" s="12">
        <f t="shared" si="4"/>
        <v>0</v>
      </c>
      <c r="Q30" s="10"/>
      <c r="R30" s="12">
        <f t="shared" si="5"/>
        <v>0</v>
      </c>
      <c r="S30" s="10"/>
      <c r="T30" s="12">
        <f t="shared" si="6"/>
        <v>0</v>
      </c>
      <c r="U30" s="10"/>
      <c r="V30" s="12">
        <f t="shared" si="7"/>
        <v>0</v>
      </c>
      <c r="W30" s="10"/>
      <c r="Z30" s="24">
        <f t="shared" si="8"/>
        <v>0</v>
      </c>
      <c r="AA30" s="24">
        <f t="shared" si="9"/>
        <v>0</v>
      </c>
      <c r="AB30" s="24">
        <f t="shared" si="10"/>
        <v>0</v>
      </c>
      <c r="AC30" s="24">
        <f t="shared" si="11"/>
        <v>0</v>
      </c>
      <c r="AD30" s="24">
        <f t="shared" si="12"/>
        <v>0</v>
      </c>
      <c r="AE30" s="24">
        <f t="shared" si="13"/>
        <v>0</v>
      </c>
      <c r="AF30" s="24">
        <f t="shared" si="14"/>
        <v>0</v>
      </c>
      <c r="AG30" s="24">
        <f t="shared" si="15"/>
        <v>0</v>
      </c>
      <c r="AH30" s="24">
        <f t="shared" si="16"/>
        <v>0</v>
      </c>
      <c r="AI30" s="24">
        <f t="shared" si="17"/>
        <v>0</v>
      </c>
      <c r="AJ30" s="24">
        <f t="shared" si="18"/>
        <v>0</v>
      </c>
      <c r="AK30" s="24">
        <f t="shared" si="19"/>
        <v>0</v>
      </c>
      <c r="AL30" s="24">
        <f t="shared" si="20"/>
        <v>0</v>
      </c>
      <c r="AM30" s="24">
        <f t="shared" si="21"/>
        <v>0</v>
      </c>
      <c r="AN30" s="24">
        <f t="shared" si="22"/>
        <v>0</v>
      </c>
      <c r="AO30" s="24">
        <f t="shared" si="23"/>
        <v>0</v>
      </c>
    </row>
    <row r="31" spans="1:41" x14ac:dyDescent="0.25">
      <c r="A31" s="2">
        <v>28</v>
      </c>
      <c r="B31" s="2" t="str">
        <f>IF(ISBLANK(PRINCIPAL!B31)," ",PRINCIPAL!B31)</f>
        <v xml:space="preserve"> </v>
      </c>
      <c r="C31" s="14">
        <f t="shared" si="1"/>
        <v>0</v>
      </c>
      <c r="D31" s="12">
        <f t="shared" si="2"/>
        <v>0</v>
      </c>
      <c r="E31" s="9"/>
      <c r="F31" s="12">
        <f t="shared" si="24"/>
        <v>0</v>
      </c>
      <c r="G31" s="9"/>
      <c r="H31" s="12">
        <f t="shared" si="25"/>
        <v>0</v>
      </c>
      <c r="I31" s="9"/>
      <c r="J31" s="12">
        <f t="shared" si="26"/>
        <v>0</v>
      </c>
      <c r="K31" s="9"/>
      <c r="L31" s="12">
        <f t="shared" si="27"/>
        <v>0</v>
      </c>
      <c r="M31" s="9"/>
      <c r="N31" s="12">
        <f t="shared" si="3"/>
        <v>0</v>
      </c>
      <c r="O31" s="9"/>
      <c r="P31" s="12">
        <f t="shared" si="4"/>
        <v>0</v>
      </c>
      <c r="Q31" s="9"/>
      <c r="R31" s="12">
        <f t="shared" si="5"/>
        <v>0</v>
      </c>
      <c r="S31" s="9"/>
      <c r="T31" s="12">
        <f t="shared" si="6"/>
        <v>0</v>
      </c>
      <c r="U31" s="9"/>
      <c r="V31" s="12">
        <f t="shared" si="7"/>
        <v>0</v>
      </c>
      <c r="W31" s="9"/>
      <c r="Z31" s="24">
        <f t="shared" si="8"/>
        <v>0</v>
      </c>
      <c r="AA31" s="24">
        <f t="shared" si="9"/>
        <v>0</v>
      </c>
      <c r="AB31" s="24">
        <f t="shared" si="10"/>
        <v>0</v>
      </c>
      <c r="AC31" s="24">
        <f t="shared" si="11"/>
        <v>0</v>
      </c>
      <c r="AD31" s="24">
        <f t="shared" si="12"/>
        <v>0</v>
      </c>
      <c r="AE31" s="24">
        <f t="shared" si="13"/>
        <v>0</v>
      </c>
      <c r="AF31" s="24">
        <f t="shared" si="14"/>
        <v>0</v>
      </c>
      <c r="AG31" s="24">
        <f t="shared" si="15"/>
        <v>0</v>
      </c>
      <c r="AH31" s="24">
        <f t="shared" si="16"/>
        <v>0</v>
      </c>
      <c r="AI31" s="24">
        <f t="shared" si="17"/>
        <v>0</v>
      </c>
      <c r="AJ31" s="24">
        <f t="shared" si="18"/>
        <v>0</v>
      </c>
      <c r="AK31" s="24">
        <f t="shared" si="19"/>
        <v>0</v>
      </c>
      <c r="AL31" s="24">
        <f t="shared" si="20"/>
        <v>0</v>
      </c>
      <c r="AM31" s="24">
        <f t="shared" si="21"/>
        <v>0</v>
      </c>
      <c r="AN31" s="24">
        <f t="shared" si="22"/>
        <v>0</v>
      </c>
      <c r="AO31" s="24">
        <f t="shared" si="23"/>
        <v>0</v>
      </c>
    </row>
    <row r="32" spans="1:41" x14ac:dyDescent="0.25">
      <c r="A32" s="2">
        <v>29</v>
      </c>
      <c r="B32" s="1" t="str">
        <f>IF(ISBLANK(PRINCIPAL!B32)," ",PRINCIPAL!B32)</f>
        <v xml:space="preserve"> </v>
      </c>
      <c r="C32" s="14">
        <f t="shared" si="1"/>
        <v>0</v>
      </c>
      <c r="D32" s="12">
        <f t="shared" si="2"/>
        <v>0</v>
      </c>
      <c r="E32" s="10"/>
      <c r="F32" s="12">
        <f t="shared" si="24"/>
        <v>0</v>
      </c>
      <c r="G32" s="10"/>
      <c r="H32" s="12">
        <f t="shared" si="25"/>
        <v>0</v>
      </c>
      <c r="I32" s="10"/>
      <c r="J32" s="12">
        <f t="shared" si="26"/>
        <v>0</v>
      </c>
      <c r="K32" s="10"/>
      <c r="L32" s="12">
        <f t="shared" si="27"/>
        <v>0</v>
      </c>
      <c r="M32" s="10"/>
      <c r="N32" s="12">
        <f t="shared" si="3"/>
        <v>0</v>
      </c>
      <c r="O32" s="10"/>
      <c r="P32" s="12">
        <f t="shared" si="4"/>
        <v>0</v>
      </c>
      <c r="Q32" s="10"/>
      <c r="R32" s="12">
        <f t="shared" si="5"/>
        <v>0</v>
      </c>
      <c r="S32" s="10"/>
      <c r="T32" s="12">
        <f t="shared" si="6"/>
        <v>0</v>
      </c>
      <c r="U32" s="10"/>
      <c r="V32" s="12">
        <f t="shared" si="7"/>
        <v>0</v>
      </c>
      <c r="W32" s="10"/>
      <c r="Z32" s="24">
        <f t="shared" si="8"/>
        <v>0</v>
      </c>
      <c r="AA32" s="24">
        <f t="shared" si="9"/>
        <v>0</v>
      </c>
      <c r="AB32" s="24">
        <f t="shared" si="10"/>
        <v>0</v>
      </c>
      <c r="AC32" s="24">
        <f t="shared" si="11"/>
        <v>0</v>
      </c>
      <c r="AD32" s="24">
        <f t="shared" si="12"/>
        <v>0</v>
      </c>
      <c r="AE32" s="24">
        <f t="shared" si="13"/>
        <v>0</v>
      </c>
      <c r="AF32" s="24">
        <f t="shared" si="14"/>
        <v>0</v>
      </c>
      <c r="AG32" s="24">
        <f t="shared" si="15"/>
        <v>0</v>
      </c>
      <c r="AH32" s="24">
        <f t="shared" si="16"/>
        <v>0</v>
      </c>
      <c r="AI32" s="24">
        <f t="shared" si="17"/>
        <v>0</v>
      </c>
      <c r="AJ32" s="24">
        <f t="shared" si="18"/>
        <v>0</v>
      </c>
      <c r="AK32" s="24">
        <f t="shared" si="19"/>
        <v>0</v>
      </c>
      <c r="AL32" s="24">
        <f t="shared" si="20"/>
        <v>0</v>
      </c>
      <c r="AM32" s="24">
        <f t="shared" si="21"/>
        <v>0</v>
      </c>
      <c r="AN32" s="24">
        <f t="shared" si="22"/>
        <v>0</v>
      </c>
      <c r="AO32" s="24">
        <f t="shared" si="23"/>
        <v>0</v>
      </c>
    </row>
    <row r="33" spans="1:41" x14ac:dyDescent="0.25">
      <c r="A33" s="2">
        <v>30</v>
      </c>
      <c r="B33" s="2" t="str">
        <f>IF(ISBLANK(PRINCIPAL!B33)," ",PRINCIPAL!B33)</f>
        <v xml:space="preserve"> </v>
      </c>
      <c r="C33" s="14">
        <f t="shared" si="1"/>
        <v>0</v>
      </c>
      <c r="D33" s="12">
        <f t="shared" si="2"/>
        <v>0</v>
      </c>
      <c r="E33" s="9"/>
      <c r="F33" s="12">
        <f t="shared" si="24"/>
        <v>0</v>
      </c>
      <c r="G33" s="9"/>
      <c r="H33" s="12">
        <f t="shared" si="25"/>
        <v>0</v>
      </c>
      <c r="I33" s="9"/>
      <c r="J33" s="12">
        <f t="shared" si="26"/>
        <v>0</v>
      </c>
      <c r="K33" s="9"/>
      <c r="L33" s="12">
        <f t="shared" si="27"/>
        <v>0</v>
      </c>
      <c r="M33" s="9"/>
      <c r="N33" s="12">
        <f t="shared" si="3"/>
        <v>0</v>
      </c>
      <c r="O33" s="9"/>
      <c r="P33" s="12">
        <f t="shared" si="4"/>
        <v>0</v>
      </c>
      <c r="Q33" s="9"/>
      <c r="R33" s="12">
        <f t="shared" si="5"/>
        <v>0</v>
      </c>
      <c r="S33" s="9"/>
      <c r="T33" s="12">
        <f t="shared" si="6"/>
        <v>0</v>
      </c>
      <c r="U33" s="9"/>
      <c r="V33" s="12">
        <f t="shared" si="7"/>
        <v>0</v>
      </c>
      <c r="W33" s="9"/>
      <c r="Z33" s="24">
        <f t="shared" si="8"/>
        <v>0</v>
      </c>
      <c r="AA33" s="24">
        <f t="shared" si="9"/>
        <v>0</v>
      </c>
      <c r="AB33" s="24">
        <f t="shared" si="10"/>
        <v>0</v>
      </c>
      <c r="AC33" s="24">
        <f t="shared" si="11"/>
        <v>0</v>
      </c>
      <c r="AD33" s="24">
        <f t="shared" si="12"/>
        <v>0</v>
      </c>
      <c r="AE33" s="24">
        <f t="shared" si="13"/>
        <v>0</v>
      </c>
      <c r="AF33" s="24">
        <f t="shared" si="14"/>
        <v>0</v>
      </c>
      <c r="AG33" s="24">
        <f t="shared" si="15"/>
        <v>0</v>
      </c>
      <c r="AH33" s="24">
        <f t="shared" si="16"/>
        <v>0</v>
      </c>
      <c r="AI33" s="24">
        <f t="shared" si="17"/>
        <v>0</v>
      </c>
      <c r="AJ33" s="24">
        <f t="shared" si="18"/>
        <v>0</v>
      </c>
      <c r="AK33" s="24">
        <f t="shared" si="19"/>
        <v>0</v>
      </c>
      <c r="AL33" s="24">
        <f t="shared" si="20"/>
        <v>0</v>
      </c>
      <c r="AM33" s="24">
        <f t="shared" si="21"/>
        <v>0</v>
      </c>
      <c r="AN33" s="24">
        <f t="shared" si="22"/>
        <v>0</v>
      </c>
      <c r="AO33" s="24">
        <f t="shared" si="23"/>
        <v>0</v>
      </c>
    </row>
    <row r="34" spans="1:41" x14ac:dyDescent="0.25">
      <c r="A34" s="2">
        <v>31</v>
      </c>
      <c r="B34" s="1" t="str">
        <f>IF(ISBLANK(PRINCIPAL!B34)," ",PRINCIPAL!B34)</f>
        <v xml:space="preserve"> </v>
      </c>
      <c r="C34" s="14">
        <f t="shared" si="1"/>
        <v>0</v>
      </c>
      <c r="D34" s="12">
        <f t="shared" si="2"/>
        <v>0</v>
      </c>
      <c r="E34" s="10"/>
      <c r="F34" s="12">
        <f t="shared" si="24"/>
        <v>0</v>
      </c>
      <c r="G34" s="10"/>
      <c r="H34" s="12">
        <f t="shared" si="25"/>
        <v>0</v>
      </c>
      <c r="I34" s="10"/>
      <c r="J34" s="12">
        <f t="shared" si="26"/>
        <v>0</v>
      </c>
      <c r="K34" s="10"/>
      <c r="L34" s="12">
        <f t="shared" si="27"/>
        <v>0</v>
      </c>
      <c r="M34" s="10"/>
      <c r="N34" s="12">
        <f t="shared" si="3"/>
        <v>0</v>
      </c>
      <c r="O34" s="10"/>
      <c r="P34" s="12">
        <f t="shared" si="4"/>
        <v>0</v>
      </c>
      <c r="Q34" s="10"/>
      <c r="R34" s="12">
        <f t="shared" si="5"/>
        <v>0</v>
      </c>
      <c r="S34" s="10"/>
      <c r="T34" s="12">
        <f t="shared" si="6"/>
        <v>0</v>
      </c>
      <c r="U34" s="10"/>
      <c r="V34" s="12">
        <f t="shared" si="7"/>
        <v>0</v>
      </c>
      <c r="W34" s="10"/>
      <c r="Z34" s="24">
        <f t="shared" si="8"/>
        <v>0</v>
      </c>
      <c r="AA34" s="24">
        <f t="shared" si="9"/>
        <v>0</v>
      </c>
      <c r="AB34" s="24">
        <f t="shared" si="10"/>
        <v>0</v>
      </c>
      <c r="AC34" s="24">
        <f t="shared" si="11"/>
        <v>0</v>
      </c>
      <c r="AD34" s="24">
        <f t="shared" si="12"/>
        <v>0</v>
      </c>
      <c r="AE34" s="24">
        <f t="shared" si="13"/>
        <v>0</v>
      </c>
      <c r="AF34" s="24">
        <f t="shared" si="14"/>
        <v>0</v>
      </c>
      <c r="AG34" s="24">
        <f t="shared" si="15"/>
        <v>0</v>
      </c>
      <c r="AH34" s="24">
        <f t="shared" si="16"/>
        <v>0</v>
      </c>
      <c r="AI34" s="24">
        <f t="shared" si="17"/>
        <v>0</v>
      </c>
      <c r="AJ34" s="24">
        <f t="shared" si="18"/>
        <v>0</v>
      </c>
      <c r="AK34" s="24">
        <f t="shared" si="19"/>
        <v>0</v>
      </c>
      <c r="AL34" s="24">
        <f t="shared" si="20"/>
        <v>0</v>
      </c>
      <c r="AM34" s="24">
        <f t="shared" si="21"/>
        <v>0</v>
      </c>
      <c r="AN34" s="24">
        <f t="shared" si="22"/>
        <v>0</v>
      </c>
      <c r="AO34" s="24">
        <f t="shared" si="23"/>
        <v>0</v>
      </c>
    </row>
    <row r="35" spans="1:41" x14ac:dyDescent="0.25">
      <c r="A35" s="2">
        <v>32</v>
      </c>
      <c r="B35" s="2" t="str">
        <f>IF(ISBLANK(PRINCIPAL!B35)," ",PRINCIPAL!B35)</f>
        <v xml:space="preserve"> </v>
      </c>
      <c r="C35" s="14">
        <f t="shared" si="1"/>
        <v>0</v>
      </c>
      <c r="D35" s="12">
        <f t="shared" si="2"/>
        <v>0</v>
      </c>
      <c r="E35" s="9"/>
      <c r="F35" s="12">
        <f t="shared" si="24"/>
        <v>0</v>
      </c>
      <c r="G35" s="9"/>
      <c r="H35" s="12">
        <f t="shared" si="25"/>
        <v>0</v>
      </c>
      <c r="I35" s="9"/>
      <c r="J35" s="12">
        <f t="shared" si="26"/>
        <v>0</v>
      </c>
      <c r="K35" s="9"/>
      <c r="L35" s="12">
        <f t="shared" si="27"/>
        <v>0</v>
      </c>
      <c r="M35" s="9"/>
      <c r="N35" s="12">
        <f t="shared" si="3"/>
        <v>0</v>
      </c>
      <c r="O35" s="9"/>
      <c r="P35" s="12">
        <f t="shared" si="4"/>
        <v>0</v>
      </c>
      <c r="Q35" s="9"/>
      <c r="R35" s="12">
        <f t="shared" si="5"/>
        <v>0</v>
      </c>
      <c r="S35" s="9"/>
      <c r="T35" s="12">
        <f t="shared" si="6"/>
        <v>0</v>
      </c>
      <c r="U35" s="9"/>
      <c r="V35" s="12">
        <f t="shared" si="7"/>
        <v>0</v>
      </c>
      <c r="W35" s="9"/>
      <c r="Z35" s="24">
        <f t="shared" si="8"/>
        <v>0</v>
      </c>
      <c r="AA35" s="24">
        <f t="shared" si="9"/>
        <v>0</v>
      </c>
      <c r="AB35" s="24">
        <f t="shared" si="10"/>
        <v>0</v>
      </c>
      <c r="AC35" s="24">
        <f t="shared" si="11"/>
        <v>0</v>
      </c>
      <c r="AD35" s="24">
        <f t="shared" si="12"/>
        <v>0</v>
      </c>
      <c r="AE35" s="24">
        <f t="shared" si="13"/>
        <v>0</v>
      </c>
      <c r="AF35" s="24">
        <f t="shared" si="14"/>
        <v>0</v>
      </c>
      <c r="AG35" s="24">
        <f t="shared" si="15"/>
        <v>0</v>
      </c>
      <c r="AH35" s="24">
        <f t="shared" si="16"/>
        <v>0</v>
      </c>
      <c r="AI35" s="24">
        <f t="shared" si="17"/>
        <v>0</v>
      </c>
      <c r="AJ35" s="24">
        <f t="shared" si="18"/>
        <v>0</v>
      </c>
      <c r="AK35" s="24">
        <f t="shared" si="19"/>
        <v>0</v>
      </c>
      <c r="AL35" s="24">
        <f t="shared" si="20"/>
        <v>0</v>
      </c>
      <c r="AM35" s="24">
        <f t="shared" si="21"/>
        <v>0</v>
      </c>
      <c r="AN35" s="24">
        <f t="shared" si="22"/>
        <v>0</v>
      </c>
      <c r="AO35" s="24">
        <f t="shared" si="23"/>
        <v>0</v>
      </c>
    </row>
    <row r="36" spans="1:41" x14ac:dyDescent="0.25">
      <c r="A36" s="2">
        <v>33</v>
      </c>
      <c r="B36" s="1" t="str">
        <f>IF(ISBLANK(PRINCIPAL!B36)," ",PRINCIPAL!B36)</f>
        <v xml:space="preserve"> </v>
      </c>
      <c r="C36" s="14">
        <f t="shared" si="1"/>
        <v>0</v>
      </c>
      <c r="D36" s="12">
        <f t="shared" si="2"/>
        <v>0</v>
      </c>
      <c r="E36" s="10"/>
      <c r="F36" s="12">
        <f t="shared" si="24"/>
        <v>0</v>
      </c>
      <c r="G36" s="10"/>
      <c r="H36" s="12">
        <f t="shared" si="25"/>
        <v>0</v>
      </c>
      <c r="I36" s="10"/>
      <c r="J36" s="12">
        <f t="shared" si="26"/>
        <v>0</v>
      </c>
      <c r="K36" s="10"/>
      <c r="L36" s="12">
        <f t="shared" si="27"/>
        <v>0</v>
      </c>
      <c r="M36" s="10"/>
      <c r="N36" s="12">
        <f t="shared" si="3"/>
        <v>0</v>
      </c>
      <c r="O36" s="10"/>
      <c r="P36" s="12">
        <f t="shared" si="4"/>
        <v>0</v>
      </c>
      <c r="Q36" s="10"/>
      <c r="R36" s="12">
        <f t="shared" si="5"/>
        <v>0</v>
      </c>
      <c r="S36" s="10"/>
      <c r="T36" s="12">
        <f t="shared" si="6"/>
        <v>0</v>
      </c>
      <c r="U36" s="10"/>
      <c r="V36" s="12">
        <f t="shared" si="7"/>
        <v>0</v>
      </c>
      <c r="W36" s="10"/>
      <c r="Z36" s="24">
        <f t="shared" si="8"/>
        <v>0</v>
      </c>
      <c r="AA36" s="24">
        <f t="shared" si="9"/>
        <v>0</v>
      </c>
      <c r="AB36" s="24">
        <f t="shared" si="10"/>
        <v>0</v>
      </c>
      <c r="AC36" s="24">
        <f t="shared" si="11"/>
        <v>0</v>
      </c>
      <c r="AD36" s="24">
        <f t="shared" si="12"/>
        <v>0</v>
      </c>
      <c r="AE36" s="24">
        <f t="shared" si="13"/>
        <v>0</v>
      </c>
      <c r="AF36" s="24">
        <f t="shared" si="14"/>
        <v>0</v>
      </c>
      <c r="AG36" s="24">
        <f t="shared" si="15"/>
        <v>0</v>
      </c>
      <c r="AH36" s="24">
        <f t="shared" si="16"/>
        <v>0</v>
      </c>
      <c r="AI36" s="24">
        <f t="shared" si="17"/>
        <v>0</v>
      </c>
      <c r="AJ36" s="24">
        <f t="shared" si="18"/>
        <v>0</v>
      </c>
      <c r="AK36" s="24">
        <f t="shared" si="19"/>
        <v>0</v>
      </c>
      <c r="AL36" s="24">
        <f t="shared" si="20"/>
        <v>0</v>
      </c>
      <c r="AM36" s="24">
        <f t="shared" si="21"/>
        <v>0</v>
      </c>
      <c r="AN36" s="24">
        <f t="shared" si="22"/>
        <v>0</v>
      </c>
      <c r="AO36" s="24">
        <f t="shared" si="23"/>
        <v>0</v>
      </c>
    </row>
    <row r="37" spans="1:41" x14ac:dyDescent="0.25">
      <c r="A37" s="2">
        <v>34</v>
      </c>
      <c r="B37" s="2" t="str">
        <f>IF(ISBLANK(PRINCIPAL!B37)," ",PRINCIPAL!B37)</f>
        <v xml:space="preserve"> </v>
      </c>
      <c r="C37" s="14">
        <f t="shared" si="1"/>
        <v>0</v>
      </c>
      <c r="D37" s="12">
        <f t="shared" si="2"/>
        <v>0</v>
      </c>
      <c r="E37" s="9"/>
      <c r="F37" s="12">
        <f t="shared" si="24"/>
        <v>0</v>
      </c>
      <c r="G37" s="9"/>
      <c r="H37" s="12">
        <f t="shared" si="25"/>
        <v>0</v>
      </c>
      <c r="I37" s="9"/>
      <c r="J37" s="12">
        <f t="shared" si="26"/>
        <v>0</v>
      </c>
      <c r="K37" s="9"/>
      <c r="L37" s="12">
        <f t="shared" si="27"/>
        <v>0</v>
      </c>
      <c r="M37" s="9"/>
      <c r="N37" s="12">
        <f t="shared" si="3"/>
        <v>0</v>
      </c>
      <c r="O37" s="9"/>
      <c r="P37" s="12">
        <f t="shared" si="4"/>
        <v>0</v>
      </c>
      <c r="Q37" s="9"/>
      <c r="R37" s="12">
        <f t="shared" si="5"/>
        <v>0</v>
      </c>
      <c r="S37" s="9"/>
      <c r="T37" s="12">
        <f t="shared" si="6"/>
        <v>0</v>
      </c>
      <c r="U37" s="9"/>
      <c r="V37" s="12">
        <f t="shared" si="7"/>
        <v>0</v>
      </c>
      <c r="W37" s="9"/>
      <c r="Z37" s="24">
        <f t="shared" si="8"/>
        <v>0</v>
      </c>
      <c r="AA37" s="24">
        <f t="shared" si="9"/>
        <v>0</v>
      </c>
      <c r="AB37" s="24">
        <f t="shared" si="10"/>
        <v>0</v>
      </c>
      <c r="AC37" s="24">
        <f t="shared" si="11"/>
        <v>0</v>
      </c>
      <c r="AD37" s="24">
        <f t="shared" si="12"/>
        <v>0</v>
      </c>
      <c r="AE37" s="24">
        <f t="shared" si="13"/>
        <v>0</v>
      </c>
      <c r="AF37" s="24">
        <f t="shared" si="14"/>
        <v>0</v>
      </c>
      <c r="AG37" s="24">
        <f t="shared" si="15"/>
        <v>0</v>
      </c>
      <c r="AH37" s="24">
        <f t="shared" si="16"/>
        <v>0</v>
      </c>
      <c r="AI37" s="24">
        <f t="shared" si="17"/>
        <v>0</v>
      </c>
      <c r="AJ37" s="24">
        <f t="shared" si="18"/>
        <v>0</v>
      </c>
      <c r="AK37" s="24">
        <f t="shared" si="19"/>
        <v>0</v>
      </c>
      <c r="AL37" s="24">
        <f t="shared" si="20"/>
        <v>0</v>
      </c>
      <c r="AM37" s="24">
        <f t="shared" si="21"/>
        <v>0</v>
      </c>
      <c r="AN37" s="24">
        <f t="shared" si="22"/>
        <v>0</v>
      </c>
      <c r="AO37" s="24">
        <f t="shared" si="23"/>
        <v>0</v>
      </c>
    </row>
    <row r="38" spans="1:41" x14ac:dyDescent="0.25">
      <c r="A38" s="2">
        <v>35</v>
      </c>
      <c r="B38" s="1" t="str">
        <f>IF(ISBLANK(PRINCIPAL!B38)," ",PRINCIPAL!B38)</f>
        <v xml:space="preserve"> </v>
      </c>
      <c r="C38" s="14">
        <f t="shared" si="1"/>
        <v>0</v>
      </c>
      <c r="D38" s="12">
        <f t="shared" si="2"/>
        <v>0</v>
      </c>
      <c r="E38" s="10"/>
      <c r="F38" s="12">
        <f t="shared" si="24"/>
        <v>0</v>
      </c>
      <c r="G38" s="10"/>
      <c r="H38" s="12">
        <f t="shared" si="25"/>
        <v>0</v>
      </c>
      <c r="I38" s="10"/>
      <c r="J38" s="12">
        <f t="shared" si="26"/>
        <v>0</v>
      </c>
      <c r="K38" s="10"/>
      <c r="L38" s="12">
        <f t="shared" si="27"/>
        <v>0</v>
      </c>
      <c r="M38" s="10"/>
      <c r="N38" s="12">
        <f t="shared" si="3"/>
        <v>0</v>
      </c>
      <c r="O38" s="10"/>
      <c r="P38" s="12">
        <f t="shared" si="4"/>
        <v>0</v>
      </c>
      <c r="Q38" s="10"/>
      <c r="R38" s="12">
        <f t="shared" si="5"/>
        <v>0</v>
      </c>
      <c r="S38" s="10"/>
      <c r="T38" s="12">
        <f t="shared" si="6"/>
        <v>0</v>
      </c>
      <c r="U38" s="10"/>
      <c r="V38" s="12">
        <f t="shared" si="7"/>
        <v>0</v>
      </c>
      <c r="W38" s="10"/>
      <c r="Z38" s="24">
        <f t="shared" si="8"/>
        <v>0</v>
      </c>
      <c r="AA38" s="24">
        <f t="shared" si="9"/>
        <v>0</v>
      </c>
      <c r="AB38" s="24">
        <f t="shared" si="10"/>
        <v>0</v>
      </c>
      <c r="AC38" s="24">
        <f t="shared" si="11"/>
        <v>0</v>
      </c>
      <c r="AD38" s="24">
        <f t="shared" si="12"/>
        <v>0</v>
      </c>
      <c r="AE38" s="24">
        <f t="shared" si="13"/>
        <v>0</v>
      </c>
      <c r="AF38" s="24">
        <f t="shared" si="14"/>
        <v>0</v>
      </c>
      <c r="AG38" s="24">
        <f t="shared" si="15"/>
        <v>0</v>
      </c>
      <c r="AH38" s="24">
        <f t="shared" si="16"/>
        <v>0</v>
      </c>
      <c r="AI38" s="24">
        <f t="shared" si="17"/>
        <v>0</v>
      </c>
      <c r="AJ38" s="24">
        <f t="shared" si="18"/>
        <v>0</v>
      </c>
      <c r="AK38" s="24">
        <f t="shared" si="19"/>
        <v>0</v>
      </c>
      <c r="AL38" s="24">
        <f t="shared" si="20"/>
        <v>0</v>
      </c>
      <c r="AM38" s="24">
        <f t="shared" si="21"/>
        <v>0</v>
      </c>
      <c r="AN38" s="24">
        <f t="shared" si="22"/>
        <v>0</v>
      </c>
      <c r="AO38" s="24">
        <f t="shared" si="23"/>
        <v>0</v>
      </c>
    </row>
    <row r="39" spans="1:41" x14ac:dyDescent="0.25">
      <c r="A39" s="2">
        <v>36</v>
      </c>
      <c r="B39" s="2" t="str">
        <f>IF(ISBLANK(PRINCIPAL!B39)," ",PRINCIPAL!B39)</f>
        <v xml:space="preserve"> </v>
      </c>
      <c r="C39" s="14">
        <f t="shared" si="1"/>
        <v>0</v>
      </c>
      <c r="D39" s="12">
        <f t="shared" si="2"/>
        <v>0</v>
      </c>
      <c r="E39" s="9"/>
      <c r="F39" s="12">
        <f t="shared" si="24"/>
        <v>0</v>
      </c>
      <c r="G39" s="9"/>
      <c r="H39" s="12">
        <f t="shared" si="25"/>
        <v>0</v>
      </c>
      <c r="I39" s="9"/>
      <c r="J39" s="12">
        <f t="shared" si="26"/>
        <v>0</v>
      </c>
      <c r="K39" s="9"/>
      <c r="L39" s="12">
        <f t="shared" si="27"/>
        <v>0</v>
      </c>
      <c r="M39" s="9"/>
      <c r="N39" s="12">
        <f t="shared" si="3"/>
        <v>0</v>
      </c>
      <c r="O39" s="9"/>
      <c r="P39" s="12">
        <f t="shared" si="4"/>
        <v>0</v>
      </c>
      <c r="Q39" s="9"/>
      <c r="R39" s="12">
        <f t="shared" si="5"/>
        <v>0</v>
      </c>
      <c r="S39" s="9"/>
      <c r="T39" s="12">
        <f t="shared" si="6"/>
        <v>0</v>
      </c>
      <c r="U39" s="9"/>
      <c r="V39" s="12">
        <f t="shared" si="7"/>
        <v>0</v>
      </c>
      <c r="W39" s="9"/>
      <c r="Z39" s="24">
        <f t="shared" si="8"/>
        <v>0</v>
      </c>
      <c r="AA39" s="24">
        <f t="shared" si="9"/>
        <v>0</v>
      </c>
      <c r="AB39" s="24">
        <f t="shared" si="10"/>
        <v>0</v>
      </c>
      <c r="AC39" s="24">
        <f t="shared" si="11"/>
        <v>0</v>
      </c>
      <c r="AD39" s="24">
        <f t="shared" si="12"/>
        <v>0</v>
      </c>
      <c r="AE39" s="24">
        <f t="shared" si="13"/>
        <v>0</v>
      </c>
      <c r="AF39" s="24">
        <f t="shared" si="14"/>
        <v>0</v>
      </c>
      <c r="AG39" s="24">
        <f t="shared" si="15"/>
        <v>0</v>
      </c>
      <c r="AH39" s="24">
        <f t="shared" si="16"/>
        <v>0</v>
      </c>
      <c r="AI39" s="24">
        <f t="shared" si="17"/>
        <v>0</v>
      </c>
      <c r="AJ39" s="24">
        <f t="shared" si="18"/>
        <v>0</v>
      </c>
      <c r="AK39" s="24">
        <f t="shared" si="19"/>
        <v>0</v>
      </c>
      <c r="AL39" s="24">
        <f t="shared" si="20"/>
        <v>0</v>
      </c>
      <c r="AM39" s="24">
        <f t="shared" si="21"/>
        <v>0</v>
      </c>
      <c r="AN39" s="24">
        <f t="shared" si="22"/>
        <v>0</v>
      </c>
      <c r="AO39" s="24">
        <f t="shared" si="23"/>
        <v>0</v>
      </c>
    </row>
    <row r="40" spans="1:41" x14ac:dyDescent="0.25">
      <c r="A40" s="2">
        <v>37</v>
      </c>
      <c r="B40" s="1" t="str">
        <f>IF(ISBLANK(PRINCIPAL!B40)," ",PRINCIPAL!B40)</f>
        <v xml:space="preserve"> </v>
      </c>
      <c r="C40" s="14">
        <f t="shared" si="1"/>
        <v>0</v>
      </c>
      <c r="D40" s="12">
        <f t="shared" si="2"/>
        <v>0</v>
      </c>
      <c r="E40" s="10"/>
      <c r="F40" s="12">
        <f t="shared" si="24"/>
        <v>0</v>
      </c>
      <c r="G40" s="10"/>
      <c r="H40" s="12">
        <f t="shared" si="25"/>
        <v>0</v>
      </c>
      <c r="I40" s="10"/>
      <c r="J40" s="12">
        <f t="shared" si="26"/>
        <v>0</v>
      </c>
      <c r="K40" s="10"/>
      <c r="L40" s="12">
        <f t="shared" si="27"/>
        <v>0</v>
      </c>
      <c r="M40" s="10"/>
      <c r="N40" s="12">
        <f t="shared" si="3"/>
        <v>0</v>
      </c>
      <c r="O40" s="10"/>
      <c r="P40" s="12">
        <f t="shared" si="4"/>
        <v>0</v>
      </c>
      <c r="Q40" s="10"/>
      <c r="R40" s="12">
        <f t="shared" si="5"/>
        <v>0</v>
      </c>
      <c r="S40" s="10"/>
      <c r="T40" s="12">
        <f t="shared" si="6"/>
        <v>0</v>
      </c>
      <c r="U40" s="10"/>
      <c r="V40" s="12">
        <f t="shared" si="7"/>
        <v>0</v>
      </c>
      <c r="W40" s="10"/>
      <c r="Z40" s="24">
        <f t="shared" si="8"/>
        <v>0</v>
      </c>
      <c r="AA40" s="24">
        <f t="shared" si="9"/>
        <v>0</v>
      </c>
      <c r="AB40" s="24">
        <f t="shared" si="10"/>
        <v>0</v>
      </c>
      <c r="AC40" s="24">
        <f t="shared" si="11"/>
        <v>0</v>
      </c>
      <c r="AD40" s="24">
        <f t="shared" si="12"/>
        <v>0</v>
      </c>
      <c r="AE40" s="24">
        <f t="shared" si="13"/>
        <v>0</v>
      </c>
      <c r="AF40" s="24">
        <f t="shared" si="14"/>
        <v>0</v>
      </c>
      <c r="AG40" s="24">
        <f t="shared" si="15"/>
        <v>0</v>
      </c>
      <c r="AH40" s="24">
        <f t="shared" si="16"/>
        <v>0</v>
      </c>
      <c r="AI40" s="24">
        <f t="shared" si="17"/>
        <v>0</v>
      </c>
      <c r="AJ40" s="24">
        <f t="shared" si="18"/>
        <v>0</v>
      </c>
      <c r="AK40" s="24">
        <f t="shared" si="19"/>
        <v>0</v>
      </c>
      <c r="AL40" s="24">
        <f t="shared" si="20"/>
        <v>0</v>
      </c>
      <c r="AM40" s="24">
        <f t="shared" si="21"/>
        <v>0</v>
      </c>
      <c r="AN40" s="24">
        <f t="shared" si="22"/>
        <v>0</v>
      </c>
      <c r="AO40" s="24">
        <f t="shared" si="23"/>
        <v>0</v>
      </c>
    </row>
    <row r="41" spans="1:41" x14ac:dyDescent="0.25">
      <c r="A41" s="2">
        <v>38</v>
      </c>
      <c r="B41" s="2" t="str">
        <f>IF(ISBLANK(PRINCIPAL!B41)," ",PRINCIPAL!B41)</f>
        <v xml:space="preserve"> </v>
      </c>
      <c r="C41" s="14">
        <f t="shared" si="1"/>
        <v>0</v>
      </c>
      <c r="D41" s="12">
        <f t="shared" si="2"/>
        <v>0</v>
      </c>
      <c r="E41" s="9"/>
      <c r="F41" s="12">
        <f t="shared" si="24"/>
        <v>0</v>
      </c>
      <c r="G41" s="9"/>
      <c r="H41" s="12">
        <f t="shared" si="25"/>
        <v>0</v>
      </c>
      <c r="I41" s="9"/>
      <c r="J41" s="12">
        <f t="shared" si="26"/>
        <v>0</v>
      </c>
      <c r="K41" s="9"/>
      <c r="L41" s="12">
        <f t="shared" si="27"/>
        <v>0</v>
      </c>
      <c r="M41" s="9"/>
      <c r="N41" s="12">
        <f t="shared" si="3"/>
        <v>0</v>
      </c>
      <c r="O41" s="9"/>
      <c r="P41" s="12">
        <f t="shared" si="4"/>
        <v>0</v>
      </c>
      <c r="Q41" s="9"/>
      <c r="R41" s="12">
        <f t="shared" si="5"/>
        <v>0</v>
      </c>
      <c r="S41" s="9"/>
      <c r="T41" s="12">
        <f t="shared" si="6"/>
        <v>0</v>
      </c>
      <c r="U41" s="9"/>
      <c r="V41" s="12">
        <f t="shared" si="7"/>
        <v>0</v>
      </c>
      <c r="W41" s="9"/>
      <c r="Z41" s="24">
        <f t="shared" si="8"/>
        <v>0</v>
      </c>
      <c r="AA41" s="24">
        <f t="shared" si="9"/>
        <v>0</v>
      </c>
      <c r="AB41" s="24">
        <f t="shared" si="10"/>
        <v>0</v>
      </c>
      <c r="AC41" s="24">
        <f t="shared" si="11"/>
        <v>0</v>
      </c>
      <c r="AD41" s="24">
        <f t="shared" si="12"/>
        <v>0</v>
      </c>
      <c r="AE41" s="24">
        <f t="shared" si="13"/>
        <v>0</v>
      </c>
      <c r="AF41" s="24">
        <f t="shared" si="14"/>
        <v>0</v>
      </c>
      <c r="AG41" s="24">
        <f t="shared" si="15"/>
        <v>0</v>
      </c>
      <c r="AH41" s="24">
        <f t="shared" si="16"/>
        <v>0</v>
      </c>
      <c r="AI41" s="24">
        <f t="shared" si="17"/>
        <v>0</v>
      </c>
      <c r="AJ41" s="24">
        <f t="shared" si="18"/>
        <v>0</v>
      </c>
      <c r="AK41" s="24">
        <f t="shared" si="19"/>
        <v>0</v>
      </c>
      <c r="AL41" s="24">
        <f t="shared" si="20"/>
        <v>0</v>
      </c>
      <c r="AM41" s="24">
        <f t="shared" si="21"/>
        <v>0</v>
      </c>
      <c r="AN41" s="24">
        <f t="shared" si="22"/>
        <v>0</v>
      </c>
      <c r="AO41" s="24">
        <f t="shared" si="23"/>
        <v>0</v>
      </c>
    </row>
    <row r="42" spans="1:41" x14ac:dyDescent="0.25">
      <c r="A42" s="2">
        <v>39</v>
      </c>
      <c r="B42" s="1" t="str">
        <f>IF(ISBLANK(PRINCIPAL!B42)," ",PRINCIPAL!B42)</f>
        <v xml:space="preserve"> </v>
      </c>
      <c r="C42" s="14">
        <f t="shared" si="1"/>
        <v>0</v>
      </c>
      <c r="D42" s="12">
        <f t="shared" si="2"/>
        <v>0</v>
      </c>
      <c r="E42" s="10"/>
      <c r="F42" s="12">
        <f t="shared" si="24"/>
        <v>0</v>
      </c>
      <c r="G42" s="10"/>
      <c r="H42" s="12">
        <f t="shared" si="25"/>
        <v>0</v>
      </c>
      <c r="I42" s="10"/>
      <c r="J42" s="12">
        <f t="shared" si="26"/>
        <v>0</v>
      </c>
      <c r="K42" s="10"/>
      <c r="L42" s="12">
        <f t="shared" si="27"/>
        <v>0</v>
      </c>
      <c r="M42" s="10"/>
      <c r="N42" s="12">
        <f t="shared" si="3"/>
        <v>0</v>
      </c>
      <c r="O42" s="10"/>
      <c r="P42" s="12">
        <f t="shared" si="4"/>
        <v>0</v>
      </c>
      <c r="Q42" s="10"/>
      <c r="R42" s="12">
        <f t="shared" si="5"/>
        <v>0</v>
      </c>
      <c r="S42" s="10"/>
      <c r="T42" s="12">
        <f t="shared" si="6"/>
        <v>0</v>
      </c>
      <c r="U42" s="10"/>
      <c r="V42" s="12">
        <f t="shared" si="7"/>
        <v>0</v>
      </c>
      <c r="W42" s="10"/>
      <c r="Z42" s="24">
        <f t="shared" si="8"/>
        <v>0</v>
      </c>
      <c r="AA42" s="24">
        <f t="shared" si="9"/>
        <v>0</v>
      </c>
      <c r="AB42" s="24">
        <f t="shared" si="10"/>
        <v>0</v>
      </c>
      <c r="AC42" s="24">
        <f t="shared" si="11"/>
        <v>0</v>
      </c>
      <c r="AD42" s="24">
        <f t="shared" si="12"/>
        <v>0</v>
      </c>
      <c r="AE42" s="24">
        <f t="shared" si="13"/>
        <v>0</v>
      </c>
      <c r="AF42" s="24">
        <f t="shared" si="14"/>
        <v>0</v>
      </c>
      <c r="AG42" s="24">
        <f t="shared" si="15"/>
        <v>0</v>
      </c>
      <c r="AH42" s="24">
        <f t="shared" si="16"/>
        <v>0</v>
      </c>
      <c r="AI42" s="24">
        <f t="shared" si="17"/>
        <v>0</v>
      </c>
      <c r="AJ42" s="24">
        <f t="shared" si="18"/>
        <v>0</v>
      </c>
      <c r="AK42" s="24">
        <f t="shared" si="19"/>
        <v>0</v>
      </c>
      <c r="AL42" s="24">
        <f t="shared" si="20"/>
        <v>0</v>
      </c>
      <c r="AM42" s="24">
        <f t="shared" si="21"/>
        <v>0</v>
      </c>
      <c r="AN42" s="24">
        <f t="shared" si="22"/>
        <v>0</v>
      </c>
      <c r="AO42" s="24">
        <f t="shared" si="23"/>
        <v>0</v>
      </c>
    </row>
    <row r="43" spans="1:41" x14ac:dyDescent="0.25">
      <c r="A43" s="2">
        <v>40</v>
      </c>
      <c r="B43" s="2" t="str">
        <f>IF(ISBLANK(PRINCIPAL!B43)," ",PRINCIPAL!B43)</f>
        <v xml:space="preserve"> </v>
      </c>
      <c r="C43" s="14">
        <f t="shared" si="1"/>
        <v>0</v>
      </c>
      <c r="D43" s="12">
        <f t="shared" si="2"/>
        <v>0</v>
      </c>
      <c r="E43" s="11"/>
      <c r="F43" s="12">
        <f t="shared" si="24"/>
        <v>0</v>
      </c>
      <c r="G43" s="11"/>
      <c r="H43" s="12">
        <f t="shared" si="25"/>
        <v>0</v>
      </c>
      <c r="I43" s="11"/>
      <c r="J43" s="12">
        <f t="shared" si="26"/>
        <v>0</v>
      </c>
      <c r="K43" s="11"/>
      <c r="L43" s="12">
        <f t="shared" si="27"/>
        <v>0</v>
      </c>
      <c r="M43" s="11"/>
      <c r="N43" s="12">
        <f t="shared" si="3"/>
        <v>0</v>
      </c>
      <c r="O43" s="11"/>
      <c r="P43" s="12">
        <f t="shared" si="4"/>
        <v>0</v>
      </c>
      <c r="Q43" s="11"/>
      <c r="R43" s="12">
        <f t="shared" si="5"/>
        <v>0</v>
      </c>
      <c r="S43" s="11"/>
      <c r="T43" s="12">
        <f t="shared" si="6"/>
        <v>0</v>
      </c>
      <c r="U43" s="11"/>
      <c r="V43" s="12">
        <f t="shared" si="7"/>
        <v>0</v>
      </c>
      <c r="W43" s="11"/>
      <c r="Z43" s="24">
        <f t="shared" si="8"/>
        <v>0</v>
      </c>
      <c r="AA43" s="24">
        <f t="shared" si="9"/>
        <v>0</v>
      </c>
      <c r="AB43" s="24">
        <f t="shared" si="10"/>
        <v>0</v>
      </c>
      <c r="AC43" s="24">
        <f t="shared" si="11"/>
        <v>0</v>
      </c>
      <c r="AD43" s="24">
        <f t="shared" si="12"/>
        <v>0</v>
      </c>
      <c r="AE43" s="24">
        <f t="shared" si="13"/>
        <v>0</v>
      </c>
      <c r="AF43" s="24">
        <f t="shared" si="14"/>
        <v>0</v>
      </c>
      <c r="AG43" s="24">
        <f t="shared" si="15"/>
        <v>0</v>
      </c>
      <c r="AH43" s="24">
        <f t="shared" si="16"/>
        <v>0</v>
      </c>
      <c r="AI43" s="24">
        <f t="shared" si="17"/>
        <v>0</v>
      </c>
      <c r="AJ43" s="24">
        <f t="shared" si="18"/>
        <v>0</v>
      </c>
      <c r="AK43" s="24">
        <f t="shared" si="19"/>
        <v>0</v>
      </c>
      <c r="AL43" s="24">
        <f t="shared" si="20"/>
        <v>0</v>
      </c>
      <c r="AM43" s="24">
        <f t="shared" si="21"/>
        <v>0</v>
      </c>
      <c r="AN43" s="24">
        <f t="shared" si="22"/>
        <v>0</v>
      </c>
      <c r="AO43" s="24">
        <f t="shared" si="23"/>
        <v>0</v>
      </c>
    </row>
  </sheetData>
  <sheetProtection password="921F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2"/>
    <col min="2" max="2" width="51" style="2" customWidth="1"/>
    <col min="3" max="3" width="5" style="2" customWidth="1"/>
    <col min="4" max="4" width="5.140625" style="3" customWidth="1"/>
    <col min="5" max="5" width="11.42578125" style="3"/>
    <col min="6" max="6" width="4.28515625" style="3" customWidth="1"/>
    <col min="7" max="7" width="11.42578125" style="3"/>
    <col min="8" max="8" width="4.42578125" style="3" customWidth="1"/>
    <col min="9" max="9" width="11.42578125" style="3"/>
    <col min="10" max="10" width="4.85546875" style="3" customWidth="1"/>
    <col min="11" max="11" width="11.42578125" style="3"/>
    <col min="12" max="12" width="4.42578125" style="3" customWidth="1"/>
    <col min="13" max="13" width="11.42578125" style="3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5" style="3" customWidth="1"/>
    <col min="19" max="19" width="11.42578125" style="3"/>
    <col min="20" max="20" width="4.140625" style="2" customWidth="1"/>
    <col min="21" max="21" width="11.42578125" style="2"/>
    <col min="22" max="22" width="4" style="2" customWidth="1"/>
    <col min="23" max="23" width="11.42578125" style="2"/>
    <col min="24" max="24" width="4.28515625" style="2" customWidth="1"/>
    <col min="25" max="25" width="11.42578125" style="2"/>
    <col min="26" max="26" width="11.42578125" style="3"/>
    <col min="27" max="27" width="13.28515625" style="3" customWidth="1"/>
    <col min="28" max="28" width="11.42578125" style="3"/>
    <col min="29" max="29" width="13" style="3" customWidth="1"/>
    <col min="30" max="30" width="11.42578125" style="3"/>
    <col min="31" max="31" width="13.28515625" style="3" customWidth="1"/>
    <col min="32" max="32" width="11.42578125" style="3"/>
    <col min="33" max="33" width="13" style="3" customWidth="1"/>
    <col min="34" max="34" width="11.85546875" style="3" bestFit="1" customWidth="1"/>
    <col min="35" max="35" width="13.7109375" style="3" customWidth="1"/>
    <col min="36" max="36" width="11.42578125" style="3"/>
    <col min="37" max="37" width="13" style="3" customWidth="1"/>
    <col min="38" max="38" width="11.42578125" style="3"/>
    <col min="39" max="39" width="13.5703125" style="3" customWidth="1"/>
    <col min="40" max="40" width="11.42578125" style="3"/>
    <col min="41" max="41" width="13" style="3" customWidth="1"/>
    <col min="42" max="16384" width="11.42578125" style="2"/>
  </cols>
  <sheetData>
    <row r="1" spans="1:41" ht="15.75" thickBot="1" x14ac:dyDescent="0.3">
      <c r="B1" s="2" t="s">
        <v>35</v>
      </c>
      <c r="Z1" s="34" t="s">
        <v>57</v>
      </c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21"/>
    </row>
    <row r="2" spans="1:41" x14ac:dyDescent="0.25">
      <c r="Z2" s="36" t="s">
        <v>1</v>
      </c>
      <c r="AA2" s="37"/>
      <c r="AB2" s="36" t="s">
        <v>2</v>
      </c>
      <c r="AC2" s="37"/>
      <c r="AD2" s="36" t="s">
        <v>3</v>
      </c>
      <c r="AE2" s="37"/>
      <c r="AF2" s="36" t="s">
        <v>4</v>
      </c>
      <c r="AG2" s="37"/>
      <c r="AH2" s="36" t="s">
        <v>5</v>
      </c>
      <c r="AI2" s="37"/>
      <c r="AJ2" s="36" t="s">
        <v>6</v>
      </c>
      <c r="AK2" s="37"/>
      <c r="AL2" s="36" t="s">
        <v>7</v>
      </c>
      <c r="AM2" s="37"/>
      <c r="AN2" s="36" t="s">
        <v>8</v>
      </c>
      <c r="AO2" s="37"/>
    </row>
    <row r="3" spans="1:41" ht="15.75" thickBot="1" x14ac:dyDescent="0.3">
      <c r="B3" s="2" t="s">
        <v>0</v>
      </c>
      <c r="E3" s="3" t="s">
        <v>12</v>
      </c>
      <c r="G3" s="3" t="s">
        <v>10</v>
      </c>
      <c r="I3" s="3" t="s">
        <v>11</v>
      </c>
      <c r="K3" s="3" t="s">
        <v>13</v>
      </c>
      <c r="M3" s="3" t="s">
        <v>14</v>
      </c>
      <c r="O3" s="3" t="s">
        <v>15</v>
      </c>
      <c r="Z3" s="26" t="s">
        <v>29</v>
      </c>
      <c r="AA3" s="27" t="s">
        <v>30</v>
      </c>
      <c r="AB3" s="26" t="s">
        <v>29</v>
      </c>
      <c r="AC3" s="27" t="s">
        <v>30</v>
      </c>
      <c r="AD3" s="26" t="s">
        <v>29</v>
      </c>
      <c r="AE3" s="27" t="s">
        <v>30</v>
      </c>
      <c r="AF3" s="26" t="s">
        <v>29</v>
      </c>
      <c r="AG3" s="27" t="s">
        <v>30</v>
      </c>
      <c r="AH3" s="26" t="s">
        <v>29</v>
      </c>
      <c r="AI3" s="27" t="s">
        <v>30</v>
      </c>
      <c r="AJ3" s="26" t="s">
        <v>29</v>
      </c>
      <c r="AK3" s="27" t="s">
        <v>30</v>
      </c>
      <c r="AL3" s="26" t="s">
        <v>29</v>
      </c>
      <c r="AM3" s="27" t="s">
        <v>30</v>
      </c>
      <c r="AN3" s="26" t="s">
        <v>29</v>
      </c>
      <c r="AO3" s="27" t="s">
        <v>30</v>
      </c>
    </row>
    <row r="4" spans="1:41" x14ac:dyDescent="0.25">
      <c r="A4" s="2">
        <v>1</v>
      </c>
      <c r="B4" s="4" t="str">
        <f>IF(ISBLANK(PRINCIPAL!B4)," ",PRINCIPAL!B4)</f>
        <v xml:space="preserve"> </v>
      </c>
      <c r="C4" s="14">
        <f>D4+F4+H4+J4+L4+N4</f>
        <v>0</v>
      </c>
      <c r="D4" s="13">
        <f>IF(ISBLANK(E4),0,1)</f>
        <v>0</v>
      </c>
      <c r="E4" s="8"/>
      <c r="F4" s="13">
        <f t="shared" ref="F4:L19" si="0">IF(ISBLANK(G4),0,1)</f>
        <v>0</v>
      </c>
      <c r="G4" s="8"/>
      <c r="H4" s="13">
        <f t="shared" si="0"/>
        <v>0</v>
      </c>
      <c r="I4" s="8"/>
      <c r="J4" s="13">
        <f t="shared" si="0"/>
        <v>0</v>
      </c>
      <c r="K4" s="8"/>
      <c r="L4" s="13">
        <f t="shared" si="0"/>
        <v>0</v>
      </c>
      <c r="M4" s="8"/>
      <c r="N4" s="12">
        <f>IF(ISBLANK(O4),0,1)</f>
        <v>0</v>
      </c>
      <c r="O4" s="25"/>
      <c r="P4" s="12"/>
      <c r="R4" s="12"/>
      <c r="Z4" s="24">
        <f>ROUND(2*D4*E4+1*F4*G4+1*H4*I4+1*J4*K4+1*N4*O4,2)</f>
        <v>0</v>
      </c>
      <c r="AA4" s="24">
        <f>2*D4+1*F4+1*H4+1*J4+1*N4</f>
        <v>0</v>
      </c>
      <c r="AB4" s="24">
        <f>ROUND(2*D4*E4+2*F4*G4+2*H4*I4+3*J4*K4+1*L4*M4+1*N4*O4,2)</f>
        <v>0</v>
      </c>
      <c r="AC4" s="24">
        <f>2*D4+2*F4+2*H4+3*J4+1*L4+1*N4</f>
        <v>0</v>
      </c>
      <c r="AD4" s="24">
        <f>ROUND(1*D4*E4+1*F4*G4+1*H4*I4+1*J4*K4+1*L4*M4,2)</f>
        <v>0</v>
      </c>
      <c r="AE4" s="24">
        <f>1*D4+1*F4+1*H4+1*J4+1*L4</f>
        <v>0</v>
      </c>
      <c r="AF4" s="24">
        <f>ROUND(1*D4*E4+1*F4*G4+1*L4*M4,2)</f>
        <v>0</v>
      </c>
      <c r="AG4" s="24">
        <f>1*D4+1*F4+1*L4</f>
        <v>0</v>
      </c>
      <c r="AH4" s="24">
        <f>ROUND(1*D4*E4+1*F4*G4+1*H4*I4+2*J4*K4+2*L4*M4+2*N4*O4,2)</f>
        <v>0</v>
      </c>
      <c r="AI4" s="24">
        <f>1*D4+1*F4+1*H4+2*J4+2*L4+2*N4</f>
        <v>0</v>
      </c>
      <c r="AJ4" s="24">
        <f>ROUND(1*H4*I4+1*N4*O4,2)</f>
        <v>0</v>
      </c>
      <c r="AK4" s="24">
        <f>1*H4+1*N4</f>
        <v>0</v>
      </c>
      <c r="AL4" s="24">
        <f>ROUND(1*F4*G4,2)</f>
        <v>0</v>
      </c>
      <c r="AM4" s="24">
        <f>1*F4</f>
        <v>0</v>
      </c>
      <c r="AN4" s="24">
        <f>ROUND(1*D4*E4+1*F4*G4+1*J4*K4+1*N4*O4,2)</f>
        <v>0</v>
      </c>
      <c r="AO4" s="24">
        <f>1*D4+1*F4+1*J4+1*N4</f>
        <v>0</v>
      </c>
    </row>
    <row r="5" spans="1:41" x14ac:dyDescent="0.25">
      <c r="A5" s="2">
        <v>2</v>
      </c>
      <c r="B5" s="2" t="str">
        <f>IF(ISBLANK(PRINCIPAL!B5)," ",PRINCIPAL!B5)</f>
        <v xml:space="preserve"> </v>
      </c>
      <c r="C5" s="14">
        <f t="shared" ref="C5:C43" si="1">D5+F5+H5+J5+L5+N5</f>
        <v>0</v>
      </c>
      <c r="D5" s="12">
        <f t="shared" ref="D5:D43" si="2">IF(ISBLANK(E5),0,1)</f>
        <v>0</v>
      </c>
      <c r="E5" s="9"/>
      <c r="F5" s="12">
        <f t="shared" si="0"/>
        <v>0</v>
      </c>
      <c r="G5" s="9"/>
      <c r="H5" s="12">
        <f t="shared" si="0"/>
        <v>0</v>
      </c>
      <c r="I5" s="9"/>
      <c r="J5" s="12">
        <f t="shared" si="0"/>
        <v>0</v>
      </c>
      <c r="K5" s="9"/>
      <c r="L5" s="12">
        <f t="shared" si="0"/>
        <v>0</v>
      </c>
      <c r="M5" s="9"/>
      <c r="N5" s="12">
        <f t="shared" ref="N5:N43" si="3">IF(ISBLANK(O5),0,1)</f>
        <v>0</v>
      </c>
      <c r="O5" s="9"/>
      <c r="P5" s="12"/>
      <c r="R5" s="12"/>
      <c r="Z5" s="24">
        <f t="shared" ref="Z5:Z43" si="4">ROUND(2*D5*E5+1*F5*G5+1*H5*I5+1*J5*K5+1*N5*O5,2)</f>
        <v>0</v>
      </c>
      <c r="AA5" s="24">
        <f t="shared" ref="AA5:AA43" si="5">2*D5+1*F5+1*H5+1*J5+1*N5</f>
        <v>0</v>
      </c>
      <c r="AB5" s="24">
        <f t="shared" ref="AB5:AB43" si="6">ROUND(2*D5*E5+2*F5*G5+2*H5*I5+3*J5*K5+1*L5*M5+1*N5*O5,2)</f>
        <v>0</v>
      </c>
      <c r="AC5" s="24">
        <f t="shared" ref="AC5:AC43" si="7">2*D5+2*F5+2*H5+3*J5+1*L5+1*N5</f>
        <v>0</v>
      </c>
      <c r="AD5" s="24">
        <f t="shared" ref="AD5:AD43" si="8">ROUND(1*D5*E5+1*F5*G5+1*H5*I5+1*J5*K5+1*L5*M5,2)</f>
        <v>0</v>
      </c>
      <c r="AE5" s="24">
        <f t="shared" ref="AE5:AE43" si="9">1*D5+1*F5+1*H5+1*J5+1*L5</f>
        <v>0</v>
      </c>
      <c r="AF5" s="24">
        <f t="shared" ref="AF5:AF43" si="10">ROUND(1*D5*E5+1*F5*G5+1*L5*M5,2)</f>
        <v>0</v>
      </c>
      <c r="AG5" s="24">
        <f t="shared" ref="AG5:AG43" si="11">1*D5+1*F5+1*L5</f>
        <v>0</v>
      </c>
      <c r="AH5" s="24">
        <f t="shared" ref="AH5:AH43" si="12">ROUND(1*D5*E5+1*F5*G5+1*H5*I5+2*J5*K5+2*L5*M5+2*N5*O5,2)</f>
        <v>0</v>
      </c>
      <c r="AI5" s="24">
        <f t="shared" ref="AI5:AI43" si="13">1*D5+1*F5+1*H5+2*J5+2*L5+2*N5</f>
        <v>0</v>
      </c>
      <c r="AJ5" s="24">
        <f t="shared" ref="AJ5:AJ43" si="14">ROUND(1*H5*I5+1*N5*O5,2)</f>
        <v>0</v>
      </c>
      <c r="AK5" s="24">
        <f t="shared" ref="AK5:AK43" si="15">1*H5+1*N5</f>
        <v>0</v>
      </c>
      <c r="AL5" s="24">
        <f t="shared" ref="AL5:AL43" si="16">ROUND(1*F5*G5,2)</f>
        <v>0</v>
      </c>
      <c r="AM5" s="24">
        <f t="shared" ref="AM5:AM43" si="17">1*F5</f>
        <v>0</v>
      </c>
      <c r="AN5" s="24">
        <f t="shared" ref="AN5:AN43" si="18">ROUND(1*D5*E5+1*F5*G5+1*J5*K5+1*N5*O5,2)</f>
        <v>0</v>
      </c>
      <c r="AO5" s="24">
        <f t="shared" ref="AO5:AO43" si="19">1*D5+1*F5+1*J5+1*N5</f>
        <v>0</v>
      </c>
    </row>
    <row r="6" spans="1:41" x14ac:dyDescent="0.25">
      <c r="A6" s="2">
        <v>3</v>
      </c>
      <c r="B6" s="1" t="str">
        <f>IF(ISBLANK(PRINCIPAL!B6)," ",PRINCIPAL!B6)</f>
        <v xml:space="preserve"> </v>
      </c>
      <c r="C6" s="14">
        <f t="shared" si="1"/>
        <v>0</v>
      </c>
      <c r="D6" s="12">
        <f t="shared" si="2"/>
        <v>0</v>
      </c>
      <c r="E6" s="10"/>
      <c r="F6" s="12">
        <f t="shared" si="0"/>
        <v>0</v>
      </c>
      <c r="G6" s="10"/>
      <c r="H6" s="12">
        <f t="shared" si="0"/>
        <v>0</v>
      </c>
      <c r="I6" s="10"/>
      <c r="J6" s="12">
        <f t="shared" si="0"/>
        <v>0</v>
      </c>
      <c r="K6" s="10"/>
      <c r="L6" s="12">
        <f t="shared" si="0"/>
        <v>0</v>
      </c>
      <c r="M6" s="10"/>
      <c r="N6" s="12">
        <f t="shared" si="3"/>
        <v>0</v>
      </c>
      <c r="O6" s="10"/>
      <c r="P6" s="12"/>
      <c r="R6" s="12"/>
      <c r="Z6" s="24">
        <f t="shared" si="4"/>
        <v>0</v>
      </c>
      <c r="AA6" s="24">
        <f t="shared" si="5"/>
        <v>0</v>
      </c>
      <c r="AB6" s="24">
        <f t="shared" si="6"/>
        <v>0</v>
      </c>
      <c r="AC6" s="24">
        <f t="shared" si="7"/>
        <v>0</v>
      </c>
      <c r="AD6" s="24">
        <f t="shared" si="8"/>
        <v>0</v>
      </c>
      <c r="AE6" s="24">
        <f t="shared" si="9"/>
        <v>0</v>
      </c>
      <c r="AF6" s="24">
        <f t="shared" si="10"/>
        <v>0</v>
      </c>
      <c r="AG6" s="24">
        <f t="shared" si="11"/>
        <v>0</v>
      </c>
      <c r="AH6" s="24">
        <f t="shared" si="12"/>
        <v>0</v>
      </c>
      <c r="AI6" s="24">
        <f t="shared" si="13"/>
        <v>0</v>
      </c>
      <c r="AJ6" s="24">
        <f t="shared" si="14"/>
        <v>0</v>
      </c>
      <c r="AK6" s="24">
        <f t="shared" si="15"/>
        <v>0</v>
      </c>
      <c r="AL6" s="24">
        <f t="shared" si="16"/>
        <v>0</v>
      </c>
      <c r="AM6" s="24">
        <f t="shared" si="17"/>
        <v>0</v>
      </c>
      <c r="AN6" s="24">
        <f t="shared" si="18"/>
        <v>0</v>
      </c>
      <c r="AO6" s="24">
        <f t="shared" si="19"/>
        <v>0</v>
      </c>
    </row>
    <row r="7" spans="1:41" x14ac:dyDescent="0.25">
      <c r="A7" s="2">
        <v>4</v>
      </c>
      <c r="B7" s="2" t="str">
        <f>IF(ISBLANK(PRINCIPAL!B7)," ",PRINCIPAL!B7)</f>
        <v xml:space="preserve"> </v>
      </c>
      <c r="C7" s="14">
        <f t="shared" si="1"/>
        <v>0</v>
      </c>
      <c r="D7" s="12">
        <f t="shared" si="2"/>
        <v>0</v>
      </c>
      <c r="E7" s="9"/>
      <c r="F7" s="12">
        <f t="shared" si="0"/>
        <v>0</v>
      </c>
      <c r="G7" s="9"/>
      <c r="H7" s="12">
        <f t="shared" si="0"/>
        <v>0</v>
      </c>
      <c r="I7" s="9"/>
      <c r="J7" s="12">
        <f t="shared" si="0"/>
        <v>0</v>
      </c>
      <c r="K7" s="9"/>
      <c r="L7" s="12">
        <f t="shared" si="0"/>
        <v>0</v>
      </c>
      <c r="M7" s="9"/>
      <c r="N7" s="12">
        <f t="shared" si="3"/>
        <v>0</v>
      </c>
      <c r="O7" s="9"/>
      <c r="P7" s="12"/>
      <c r="R7" s="12"/>
      <c r="Z7" s="24">
        <f t="shared" si="4"/>
        <v>0</v>
      </c>
      <c r="AA7" s="24">
        <f t="shared" si="5"/>
        <v>0</v>
      </c>
      <c r="AB7" s="24">
        <f t="shared" si="6"/>
        <v>0</v>
      </c>
      <c r="AC7" s="24">
        <f t="shared" si="7"/>
        <v>0</v>
      </c>
      <c r="AD7" s="24">
        <f t="shared" si="8"/>
        <v>0</v>
      </c>
      <c r="AE7" s="24">
        <f t="shared" si="9"/>
        <v>0</v>
      </c>
      <c r="AF7" s="24">
        <f t="shared" si="10"/>
        <v>0</v>
      </c>
      <c r="AG7" s="24">
        <f t="shared" si="11"/>
        <v>0</v>
      </c>
      <c r="AH7" s="24">
        <f t="shared" si="12"/>
        <v>0</v>
      </c>
      <c r="AI7" s="24">
        <f t="shared" si="13"/>
        <v>0</v>
      </c>
      <c r="AJ7" s="24">
        <f t="shared" si="14"/>
        <v>0</v>
      </c>
      <c r="AK7" s="24">
        <f t="shared" si="15"/>
        <v>0</v>
      </c>
      <c r="AL7" s="24">
        <f t="shared" si="16"/>
        <v>0</v>
      </c>
      <c r="AM7" s="24">
        <f t="shared" si="17"/>
        <v>0</v>
      </c>
      <c r="AN7" s="24">
        <f t="shared" si="18"/>
        <v>0</v>
      </c>
      <c r="AO7" s="24">
        <f t="shared" si="19"/>
        <v>0</v>
      </c>
    </row>
    <row r="8" spans="1:41" x14ac:dyDescent="0.25">
      <c r="A8" s="2">
        <v>5</v>
      </c>
      <c r="B8" s="1" t="str">
        <f>IF(ISBLANK(PRINCIPAL!B8)," ",PRINCIPAL!B8)</f>
        <v xml:space="preserve"> </v>
      </c>
      <c r="C8" s="14">
        <f t="shared" si="1"/>
        <v>0</v>
      </c>
      <c r="D8" s="12">
        <f t="shared" si="2"/>
        <v>0</v>
      </c>
      <c r="E8" s="10"/>
      <c r="F8" s="12">
        <f t="shared" si="0"/>
        <v>0</v>
      </c>
      <c r="G8" s="10"/>
      <c r="H8" s="12">
        <f t="shared" si="0"/>
        <v>0</v>
      </c>
      <c r="I8" s="10"/>
      <c r="J8" s="12">
        <f t="shared" si="0"/>
        <v>0</v>
      </c>
      <c r="K8" s="10"/>
      <c r="L8" s="12">
        <f t="shared" si="0"/>
        <v>0</v>
      </c>
      <c r="M8" s="10"/>
      <c r="N8" s="12">
        <f t="shared" si="3"/>
        <v>0</v>
      </c>
      <c r="O8" s="10"/>
      <c r="P8" s="12"/>
      <c r="R8" s="12"/>
      <c r="Z8" s="24">
        <f t="shared" si="4"/>
        <v>0</v>
      </c>
      <c r="AA8" s="24">
        <f t="shared" si="5"/>
        <v>0</v>
      </c>
      <c r="AB8" s="24">
        <f t="shared" si="6"/>
        <v>0</v>
      </c>
      <c r="AC8" s="24">
        <f t="shared" si="7"/>
        <v>0</v>
      </c>
      <c r="AD8" s="24">
        <f t="shared" si="8"/>
        <v>0</v>
      </c>
      <c r="AE8" s="24">
        <f t="shared" si="9"/>
        <v>0</v>
      </c>
      <c r="AF8" s="24">
        <f t="shared" si="10"/>
        <v>0</v>
      </c>
      <c r="AG8" s="24">
        <f t="shared" si="11"/>
        <v>0</v>
      </c>
      <c r="AH8" s="24">
        <f t="shared" si="12"/>
        <v>0</v>
      </c>
      <c r="AI8" s="24">
        <f t="shared" si="13"/>
        <v>0</v>
      </c>
      <c r="AJ8" s="24">
        <f t="shared" si="14"/>
        <v>0</v>
      </c>
      <c r="AK8" s="24">
        <f t="shared" si="15"/>
        <v>0</v>
      </c>
      <c r="AL8" s="24">
        <f t="shared" si="16"/>
        <v>0</v>
      </c>
      <c r="AM8" s="24">
        <f t="shared" si="17"/>
        <v>0</v>
      </c>
      <c r="AN8" s="24">
        <f t="shared" si="18"/>
        <v>0</v>
      </c>
      <c r="AO8" s="24">
        <f t="shared" si="19"/>
        <v>0</v>
      </c>
    </row>
    <row r="9" spans="1:41" x14ac:dyDescent="0.25">
      <c r="A9" s="2">
        <v>6</v>
      </c>
      <c r="B9" s="2" t="str">
        <f>IF(ISBLANK(PRINCIPAL!B9)," ",PRINCIPAL!B9)</f>
        <v xml:space="preserve"> </v>
      </c>
      <c r="C9" s="14">
        <f t="shared" si="1"/>
        <v>0</v>
      </c>
      <c r="D9" s="12">
        <f t="shared" si="2"/>
        <v>0</v>
      </c>
      <c r="E9" s="9"/>
      <c r="F9" s="12">
        <f t="shared" si="0"/>
        <v>0</v>
      </c>
      <c r="G9" s="9"/>
      <c r="H9" s="12">
        <f t="shared" si="0"/>
        <v>0</v>
      </c>
      <c r="I9" s="9"/>
      <c r="J9" s="12">
        <f t="shared" si="0"/>
        <v>0</v>
      </c>
      <c r="K9" s="9"/>
      <c r="L9" s="12">
        <f t="shared" si="0"/>
        <v>0</v>
      </c>
      <c r="M9" s="9"/>
      <c r="N9" s="12">
        <f t="shared" si="3"/>
        <v>0</v>
      </c>
      <c r="O9" s="9"/>
      <c r="P9" s="12"/>
      <c r="R9" s="12"/>
      <c r="Z9" s="24">
        <f t="shared" si="4"/>
        <v>0</v>
      </c>
      <c r="AA9" s="24">
        <f t="shared" si="5"/>
        <v>0</v>
      </c>
      <c r="AB9" s="24">
        <f t="shared" si="6"/>
        <v>0</v>
      </c>
      <c r="AC9" s="24">
        <f t="shared" si="7"/>
        <v>0</v>
      </c>
      <c r="AD9" s="24">
        <f t="shared" si="8"/>
        <v>0</v>
      </c>
      <c r="AE9" s="24">
        <f t="shared" si="9"/>
        <v>0</v>
      </c>
      <c r="AF9" s="24">
        <f t="shared" si="10"/>
        <v>0</v>
      </c>
      <c r="AG9" s="24">
        <f t="shared" si="11"/>
        <v>0</v>
      </c>
      <c r="AH9" s="24">
        <f t="shared" si="12"/>
        <v>0</v>
      </c>
      <c r="AI9" s="24">
        <f t="shared" si="13"/>
        <v>0</v>
      </c>
      <c r="AJ9" s="24">
        <f t="shared" si="14"/>
        <v>0</v>
      </c>
      <c r="AK9" s="24">
        <f t="shared" si="15"/>
        <v>0</v>
      </c>
      <c r="AL9" s="24">
        <f t="shared" si="16"/>
        <v>0</v>
      </c>
      <c r="AM9" s="24">
        <f t="shared" si="17"/>
        <v>0</v>
      </c>
      <c r="AN9" s="24">
        <f t="shared" si="18"/>
        <v>0</v>
      </c>
      <c r="AO9" s="24">
        <f t="shared" si="19"/>
        <v>0</v>
      </c>
    </row>
    <row r="10" spans="1:41" x14ac:dyDescent="0.25">
      <c r="A10" s="2">
        <v>7</v>
      </c>
      <c r="B10" s="1" t="str">
        <f>IF(ISBLANK(PRINCIPAL!B10)," ",PRINCIPAL!B10)</f>
        <v xml:space="preserve"> </v>
      </c>
      <c r="C10" s="14">
        <f t="shared" si="1"/>
        <v>0</v>
      </c>
      <c r="D10" s="12">
        <f t="shared" si="2"/>
        <v>0</v>
      </c>
      <c r="E10" s="10"/>
      <c r="F10" s="12">
        <f t="shared" si="0"/>
        <v>0</v>
      </c>
      <c r="G10" s="10"/>
      <c r="H10" s="12">
        <f t="shared" si="0"/>
        <v>0</v>
      </c>
      <c r="I10" s="10"/>
      <c r="J10" s="12">
        <f t="shared" si="0"/>
        <v>0</v>
      </c>
      <c r="K10" s="10"/>
      <c r="L10" s="12">
        <f t="shared" si="0"/>
        <v>0</v>
      </c>
      <c r="M10" s="10"/>
      <c r="N10" s="12">
        <f t="shared" si="3"/>
        <v>0</v>
      </c>
      <c r="O10" s="10"/>
      <c r="P10" s="12"/>
      <c r="R10" s="12"/>
      <c r="Z10" s="24">
        <f t="shared" si="4"/>
        <v>0</v>
      </c>
      <c r="AA10" s="24">
        <f t="shared" si="5"/>
        <v>0</v>
      </c>
      <c r="AB10" s="24">
        <f t="shared" si="6"/>
        <v>0</v>
      </c>
      <c r="AC10" s="24">
        <f t="shared" si="7"/>
        <v>0</v>
      </c>
      <c r="AD10" s="24">
        <f t="shared" si="8"/>
        <v>0</v>
      </c>
      <c r="AE10" s="24">
        <f t="shared" si="9"/>
        <v>0</v>
      </c>
      <c r="AF10" s="24">
        <f t="shared" si="10"/>
        <v>0</v>
      </c>
      <c r="AG10" s="24">
        <f t="shared" si="11"/>
        <v>0</v>
      </c>
      <c r="AH10" s="24">
        <f t="shared" si="12"/>
        <v>0</v>
      </c>
      <c r="AI10" s="24">
        <f t="shared" si="13"/>
        <v>0</v>
      </c>
      <c r="AJ10" s="24">
        <f t="shared" si="14"/>
        <v>0</v>
      </c>
      <c r="AK10" s="24">
        <f t="shared" si="15"/>
        <v>0</v>
      </c>
      <c r="AL10" s="24">
        <f t="shared" si="16"/>
        <v>0</v>
      </c>
      <c r="AM10" s="24">
        <f t="shared" si="17"/>
        <v>0</v>
      </c>
      <c r="AN10" s="24">
        <f t="shared" si="18"/>
        <v>0</v>
      </c>
      <c r="AO10" s="24">
        <f t="shared" si="19"/>
        <v>0</v>
      </c>
    </row>
    <row r="11" spans="1:41" x14ac:dyDescent="0.25">
      <c r="A11" s="2">
        <v>8</v>
      </c>
      <c r="B11" s="2" t="str">
        <f>IF(ISBLANK(PRINCIPAL!B11)," ",PRINCIPAL!B11)</f>
        <v xml:space="preserve"> </v>
      </c>
      <c r="C11" s="14">
        <f t="shared" si="1"/>
        <v>0</v>
      </c>
      <c r="D11" s="12">
        <f t="shared" si="2"/>
        <v>0</v>
      </c>
      <c r="E11" s="9"/>
      <c r="F11" s="12">
        <f t="shared" si="0"/>
        <v>0</v>
      </c>
      <c r="G11" s="9"/>
      <c r="H11" s="12">
        <f t="shared" si="0"/>
        <v>0</v>
      </c>
      <c r="I11" s="9"/>
      <c r="J11" s="12">
        <f t="shared" si="0"/>
        <v>0</v>
      </c>
      <c r="K11" s="9"/>
      <c r="L11" s="12">
        <f t="shared" si="0"/>
        <v>0</v>
      </c>
      <c r="M11" s="9"/>
      <c r="N11" s="12">
        <f t="shared" si="3"/>
        <v>0</v>
      </c>
      <c r="O11" s="9"/>
      <c r="P11" s="12"/>
      <c r="R11" s="12"/>
      <c r="Z11" s="24">
        <f t="shared" si="4"/>
        <v>0</v>
      </c>
      <c r="AA11" s="24">
        <f t="shared" si="5"/>
        <v>0</v>
      </c>
      <c r="AB11" s="24">
        <f t="shared" si="6"/>
        <v>0</v>
      </c>
      <c r="AC11" s="24">
        <f t="shared" si="7"/>
        <v>0</v>
      </c>
      <c r="AD11" s="24">
        <f t="shared" si="8"/>
        <v>0</v>
      </c>
      <c r="AE11" s="24">
        <f t="shared" si="9"/>
        <v>0</v>
      </c>
      <c r="AF11" s="24">
        <f t="shared" si="10"/>
        <v>0</v>
      </c>
      <c r="AG11" s="24">
        <f t="shared" si="11"/>
        <v>0</v>
      </c>
      <c r="AH11" s="24">
        <f t="shared" si="12"/>
        <v>0</v>
      </c>
      <c r="AI11" s="24">
        <f t="shared" si="13"/>
        <v>0</v>
      </c>
      <c r="AJ11" s="24">
        <f t="shared" si="14"/>
        <v>0</v>
      </c>
      <c r="AK11" s="24">
        <f t="shared" si="15"/>
        <v>0</v>
      </c>
      <c r="AL11" s="24">
        <f t="shared" si="16"/>
        <v>0</v>
      </c>
      <c r="AM11" s="24">
        <f t="shared" si="17"/>
        <v>0</v>
      </c>
      <c r="AN11" s="24">
        <f t="shared" si="18"/>
        <v>0</v>
      </c>
      <c r="AO11" s="24">
        <f t="shared" si="19"/>
        <v>0</v>
      </c>
    </row>
    <row r="12" spans="1:41" x14ac:dyDescent="0.25">
      <c r="A12" s="2">
        <v>9</v>
      </c>
      <c r="B12" s="1" t="str">
        <f>IF(ISBLANK(PRINCIPAL!B12)," ",PRINCIPAL!B12)</f>
        <v xml:space="preserve"> </v>
      </c>
      <c r="C12" s="14">
        <f t="shared" si="1"/>
        <v>0</v>
      </c>
      <c r="D12" s="12">
        <f t="shared" si="2"/>
        <v>0</v>
      </c>
      <c r="E12" s="10"/>
      <c r="F12" s="12">
        <f t="shared" si="0"/>
        <v>0</v>
      </c>
      <c r="G12" s="10"/>
      <c r="H12" s="12">
        <f t="shared" si="0"/>
        <v>0</v>
      </c>
      <c r="I12" s="10"/>
      <c r="J12" s="12">
        <f t="shared" si="0"/>
        <v>0</v>
      </c>
      <c r="K12" s="10"/>
      <c r="L12" s="12">
        <f t="shared" si="0"/>
        <v>0</v>
      </c>
      <c r="M12" s="10"/>
      <c r="N12" s="12">
        <f t="shared" si="3"/>
        <v>0</v>
      </c>
      <c r="O12" s="10"/>
      <c r="P12" s="12"/>
      <c r="R12" s="12"/>
      <c r="Z12" s="24">
        <f t="shared" si="4"/>
        <v>0</v>
      </c>
      <c r="AA12" s="24">
        <f t="shared" si="5"/>
        <v>0</v>
      </c>
      <c r="AB12" s="24">
        <f t="shared" si="6"/>
        <v>0</v>
      </c>
      <c r="AC12" s="24">
        <f t="shared" si="7"/>
        <v>0</v>
      </c>
      <c r="AD12" s="24">
        <f t="shared" si="8"/>
        <v>0</v>
      </c>
      <c r="AE12" s="24">
        <f t="shared" si="9"/>
        <v>0</v>
      </c>
      <c r="AF12" s="24">
        <f t="shared" si="10"/>
        <v>0</v>
      </c>
      <c r="AG12" s="24">
        <f t="shared" si="11"/>
        <v>0</v>
      </c>
      <c r="AH12" s="24">
        <f t="shared" si="12"/>
        <v>0</v>
      </c>
      <c r="AI12" s="24">
        <f t="shared" si="13"/>
        <v>0</v>
      </c>
      <c r="AJ12" s="24">
        <f t="shared" si="14"/>
        <v>0</v>
      </c>
      <c r="AK12" s="24">
        <f t="shared" si="15"/>
        <v>0</v>
      </c>
      <c r="AL12" s="24">
        <f t="shared" si="16"/>
        <v>0</v>
      </c>
      <c r="AM12" s="24">
        <f t="shared" si="17"/>
        <v>0</v>
      </c>
      <c r="AN12" s="24">
        <f t="shared" si="18"/>
        <v>0</v>
      </c>
      <c r="AO12" s="24">
        <f t="shared" si="19"/>
        <v>0</v>
      </c>
    </row>
    <row r="13" spans="1:41" x14ac:dyDescent="0.25">
      <c r="A13" s="2">
        <v>10</v>
      </c>
      <c r="B13" s="2" t="str">
        <f>IF(ISBLANK(PRINCIPAL!B13)," ",PRINCIPAL!B13)</f>
        <v xml:space="preserve"> </v>
      </c>
      <c r="C13" s="14">
        <f t="shared" si="1"/>
        <v>0</v>
      </c>
      <c r="D13" s="12">
        <f t="shared" si="2"/>
        <v>0</v>
      </c>
      <c r="E13" s="9"/>
      <c r="F13" s="12">
        <f t="shared" si="0"/>
        <v>0</v>
      </c>
      <c r="G13" s="9"/>
      <c r="H13" s="12">
        <f t="shared" si="0"/>
        <v>0</v>
      </c>
      <c r="I13" s="9"/>
      <c r="J13" s="12">
        <f t="shared" si="0"/>
        <v>0</v>
      </c>
      <c r="K13" s="9"/>
      <c r="L13" s="12">
        <f t="shared" si="0"/>
        <v>0</v>
      </c>
      <c r="M13" s="9"/>
      <c r="N13" s="12">
        <f t="shared" si="3"/>
        <v>0</v>
      </c>
      <c r="O13" s="9"/>
      <c r="P13" s="12"/>
      <c r="R13" s="12"/>
      <c r="Z13" s="24">
        <f t="shared" si="4"/>
        <v>0</v>
      </c>
      <c r="AA13" s="24">
        <f t="shared" si="5"/>
        <v>0</v>
      </c>
      <c r="AB13" s="24">
        <f t="shared" si="6"/>
        <v>0</v>
      </c>
      <c r="AC13" s="24">
        <f t="shared" si="7"/>
        <v>0</v>
      </c>
      <c r="AD13" s="24">
        <f t="shared" si="8"/>
        <v>0</v>
      </c>
      <c r="AE13" s="24">
        <f t="shared" si="9"/>
        <v>0</v>
      </c>
      <c r="AF13" s="24">
        <f t="shared" si="10"/>
        <v>0</v>
      </c>
      <c r="AG13" s="24">
        <f t="shared" si="11"/>
        <v>0</v>
      </c>
      <c r="AH13" s="24">
        <f t="shared" si="12"/>
        <v>0</v>
      </c>
      <c r="AI13" s="24">
        <f t="shared" si="13"/>
        <v>0</v>
      </c>
      <c r="AJ13" s="24">
        <f t="shared" si="14"/>
        <v>0</v>
      </c>
      <c r="AK13" s="24">
        <f t="shared" si="15"/>
        <v>0</v>
      </c>
      <c r="AL13" s="24">
        <f t="shared" si="16"/>
        <v>0</v>
      </c>
      <c r="AM13" s="24">
        <f t="shared" si="17"/>
        <v>0</v>
      </c>
      <c r="AN13" s="24">
        <f t="shared" si="18"/>
        <v>0</v>
      </c>
      <c r="AO13" s="24">
        <f t="shared" si="19"/>
        <v>0</v>
      </c>
    </row>
    <row r="14" spans="1:41" x14ac:dyDescent="0.25">
      <c r="A14" s="2">
        <v>11</v>
      </c>
      <c r="B14" s="1" t="str">
        <f>IF(ISBLANK(PRINCIPAL!B14)," ",PRINCIPAL!B14)</f>
        <v xml:space="preserve"> </v>
      </c>
      <c r="C14" s="14">
        <f t="shared" si="1"/>
        <v>0</v>
      </c>
      <c r="D14" s="12">
        <f t="shared" si="2"/>
        <v>0</v>
      </c>
      <c r="E14" s="10"/>
      <c r="F14" s="12">
        <f t="shared" si="0"/>
        <v>0</v>
      </c>
      <c r="G14" s="10"/>
      <c r="H14" s="12">
        <f t="shared" si="0"/>
        <v>0</v>
      </c>
      <c r="I14" s="10"/>
      <c r="J14" s="12">
        <f t="shared" si="0"/>
        <v>0</v>
      </c>
      <c r="K14" s="10"/>
      <c r="L14" s="12">
        <f t="shared" si="0"/>
        <v>0</v>
      </c>
      <c r="M14" s="10"/>
      <c r="N14" s="12">
        <f t="shared" si="3"/>
        <v>0</v>
      </c>
      <c r="O14" s="10"/>
      <c r="P14" s="12"/>
      <c r="R14" s="12"/>
      <c r="Z14" s="24">
        <f t="shared" si="4"/>
        <v>0</v>
      </c>
      <c r="AA14" s="24">
        <f t="shared" si="5"/>
        <v>0</v>
      </c>
      <c r="AB14" s="24">
        <f t="shared" si="6"/>
        <v>0</v>
      </c>
      <c r="AC14" s="24">
        <f t="shared" si="7"/>
        <v>0</v>
      </c>
      <c r="AD14" s="24">
        <f t="shared" si="8"/>
        <v>0</v>
      </c>
      <c r="AE14" s="24">
        <f t="shared" si="9"/>
        <v>0</v>
      </c>
      <c r="AF14" s="24">
        <f t="shared" si="10"/>
        <v>0</v>
      </c>
      <c r="AG14" s="24">
        <f t="shared" si="11"/>
        <v>0</v>
      </c>
      <c r="AH14" s="24">
        <f t="shared" si="12"/>
        <v>0</v>
      </c>
      <c r="AI14" s="24">
        <f t="shared" si="13"/>
        <v>0</v>
      </c>
      <c r="AJ14" s="24">
        <f t="shared" si="14"/>
        <v>0</v>
      </c>
      <c r="AK14" s="24">
        <f t="shared" si="15"/>
        <v>0</v>
      </c>
      <c r="AL14" s="24">
        <f t="shared" si="16"/>
        <v>0</v>
      </c>
      <c r="AM14" s="24">
        <f t="shared" si="17"/>
        <v>0</v>
      </c>
      <c r="AN14" s="24">
        <f t="shared" si="18"/>
        <v>0</v>
      </c>
      <c r="AO14" s="24">
        <f t="shared" si="19"/>
        <v>0</v>
      </c>
    </row>
    <row r="15" spans="1:41" x14ac:dyDescent="0.25">
      <c r="A15" s="2">
        <v>12</v>
      </c>
      <c r="B15" s="2" t="str">
        <f>IF(ISBLANK(PRINCIPAL!B15)," ",PRINCIPAL!B15)</f>
        <v xml:space="preserve"> </v>
      </c>
      <c r="C15" s="14">
        <f t="shared" si="1"/>
        <v>0</v>
      </c>
      <c r="D15" s="12">
        <f t="shared" si="2"/>
        <v>0</v>
      </c>
      <c r="E15" s="9"/>
      <c r="F15" s="12">
        <f t="shared" si="0"/>
        <v>0</v>
      </c>
      <c r="G15" s="9"/>
      <c r="H15" s="12">
        <f t="shared" si="0"/>
        <v>0</v>
      </c>
      <c r="I15" s="9"/>
      <c r="J15" s="12">
        <f t="shared" si="0"/>
        <v>0</v>
      </c>
      <c r="K15" s="9"/>
      <c r="L15" s="12">
        <f t="shared" si="0"/>
        <v>0</v>
      </c>
      <c r="M15" s="9"/>
      <c r="N15" s="12">
        <f t="shared" si="3"/>
        <v>0</v>
      </c>
      <c r="O15" s="9"/>
      <c r="P15" s="12"/>
      <c r="R15" s="12"/>
      <c r="Z15" s="24">
        <f t="shared" si="4"/>
        <v>0</v>
      </c>
      <c r="AA15" s="24">
        <f t="shared" si="5"/>
        <v>0</v>
      </c>
      <c r="AB15" s="24">
        <f t="shared" si="6"/>
        <v>0</v>
      </c>
      <c r="AC15" s="24">
        <f t="shared" si="7"/>
        <v>0</v>
      </c>
      <c r="AD15" s="24">
        <f t="shared" si="8"/>
        <v>0</v>
      </c>
      <c r="AE15" s="24">
        <f t="shared" si="9"/>
        <v>0</v>
      </c>
      <c r="AF15" s="24">
        <f t="shared" si="10"/>
        <v>0</v>
      </c>
      <c r="AG15" s="24">
        <f t="shared" si="11"/>
        <v>0</v>
      </c>
      <c r="AH15" s="24">
        <f t="shared" si="12"/>
        <v>0</v>
      </c>
      <c r="AI15" s="24">
        <f t="shared" si="13"/>
        <v>0</v>
      </c>
      <c r="AJ15" s="24">
        <f t="shared" si="14"/>
        <v>0</v>
      </c>
      <c r="AK15" s="24">
        <f t="shared" si="15"/>
        <v>0</v>
      </c>
      <c r="AL15" s="24">
        <f t="shared" si="16"/>
        <v>0</v>
      </c>
      <c r="AM15" s="24">
        <f t="shared" si="17"/>
        <v>0</v>
      </c>
      <c r="AN15" s="24">
        <f t="shared" si="18"/>
        <v>0</v>
      </c>
      <c r="AO15" s="24">
        <f t="shared" si="19"/>
        <v>0</v>
      </c>
    </row>
    <row r="16" spans="1:41" x14ac:dyDescent="0.25">
      <c r="A16" s="2">
        <v>13</v>
      </c>
      <c r="B16" s="1" t="str">
        <f>IF(ISBLANK(PRINCIPAL!B16)," ",PRINCIPAL!B16)</f>
        <v xml:space="preserve"> </v>
      </c>
      <c r="C16" s="14">
        <f t="shared" si="1"/>
        <v>0</v>
      </c>
      <c r="D16" s="12">
        <f t="shared" si="2"/>
        <v>0</v>
      </c>
      <c r="E16" s="10"/>
      <c r="F16" s="12">
        <f t="shared" si="0"/>
        <v>0</v>
      </c>
      <c r="G16" s="10"/>
      <c r="H16" s="12">
        <f t="shared" si="0"/>
        <v>0</v>
      </c>
      <c r="I16" s="10"/>
      <c r="J16" s="12">
        <f t="shared" si="0"/>
        <v>0</v>
      </c>
      <c r="K16" s="10"/>
      <c r="L16" s="12">
        <f t="shared" si="0"/>
        <v>0</v>
      </c>
      <c r="M16" s="10"/>
      <c r="N16" s="12">
        <f t="shared" si="3"/>
        <v>0</v>
      </c>
      <c r="O16" s="10"/>
      <c r="P16" s="12"/>
      <c r="R16" s="12"/>
      <c r="Z16" s="24">
        <f t="shared" si="4"/>
        <v>0</v>
      </c>
      <c r="AA16" s="24">
        <f t="shared" si="5"/>
        <v>0</v>
      </c>
      <c r="AB16" s="24">
        <f t="shared" si="6"/>
        <v>0</v>
      </c>
      <c r="AC16" s="24">
        <f t="shared" si="7"/>
        <v>0</v>
      </c>
      <c r="AD16" s="24">
        <f t="shared" si="8"/>
        <v>0</v>
      </c>
      <c r="AE16" s="24">
        <f t="shared" si="9"/>
        <v>0</v>
      </c>
      <c r="AF16" s="24">
        <f t="shared" si="10"/>
        <v>0</v>
      </c>
      <c r="AG16" s="24">
        <f t="shared" si="11"/>
        <v>0</v>
      </c>
      <c r="AH16" s="24">
        <f t="shared" si="12"/>
        <v>0</v>
      </c>
      <c r="AI16" s="24">
        <f t="shared" si="13"/>
        <v>0</v>
      </c>
      <c r="AJ16" s="24">
        <f t="shared" si="14"/>
        <v>0</v>
      </c>
      <c r="AK16" s="24">
        <f t="shared" si="15"/>
        <v>0</v>
      </c>
      <c r="AL16" s="24">
        <f t="shared" si="16"/>
        <v>0</v>
      </c>
      <c r="AM16" s="24">
        <f t="shared" si="17"/>
        <v>0</v>
      </c>
      <c r="AN16" s="24">
        <f t="shared" si="18"/>
        <v>0</v>
      </c>
      <c r="AO16" s="24">
        <f t="shared" si="19"/>
        <v>0</v>
      </c>
    </row>
    <row r="17" spans="1:41" x14ac:dyDescent="0.25">
      <c r="A17" s="2">
        <v>14</v>
      </c>
      <c r="B17" s="2" t="str">
        <f>IF(ISBLANK(PRINCIPAL!B17)," ",PRINCIPAL!B17)</f>
        <v xml:space="preserve"> </v>
      </c>
      <c r="C17" s="14">
        <f t="shared" si="1"/>
        <v>0</v>
      </c>
      <c r="D17" s="12">
        <f t="shared" si="2"/>
        <v>0</v>
      </c>
      <c r="E17" s="9"/>
      <c r="F17" s="12">
        <f t="shared" si="0"/>
        <v>0</v>
      </c>
      <c r="G17" s="9"/>
      <c r="H17" s="12">
        <f t="shared" si="0"/>
        <v>0</v>
      </c>
      <c r="I17" s="9"/>
      <c r="J17" s="12">
        <f t="shared" si="0"/>
        <v>0</v>
      </c>
      <c r="K17" s="9"/>
      <c r="L17" s="12">
        <f t="shared" si="0"/>
        <v>0</v>
      </c>
      <c r="M17" s="9"/>
      <c r="N17" s="12">
        <f t="shared" si="3"/>
        <v>0</v>
      </c>
      <c r="O17" s="9"/>
      <c r="P17" s="12"/>
      <c r="R17" s="12"/>
      <c r="Z17" s="24">
        <f t="shared" si="4"/>
        <v>0</v>
      </c>
      <c r="AA17" s="24">
        <f t="shared" si="5"/>
        <v>0</v>
      </c>
      <c r="AB17" s="24">
        <f t="shared" si="6"/>
        <v>0</v>
      </c>
      <c r="AC17" s="24">
        <f t="shared" si="7"/>
        <v>0</v>
      </c>
      <c r="AD17" s="24">
        <f t="shared" si="8"/>
        <v>0</v>
      </c>
      <c r="AE17" s="24">
        <f t="shared" si="9"/>
        <v>0</v>
      </c>
      <c r="AF17" s="24">
        <f t="shared" si="10"/>
        <v>0</v>
      </c>
      <c r="AG17" s="24">
        <f t="shared" si="11"/>
        <v>0</v>
      </c>
      <c r="AH17" s="24">
        <f t="shared" si="12"/>
        <v>0</v>
      </c>
      <c r="AI17" s="24">
        <f t="shared" si="13"/>
        <v>0</v>
      </c>
      <c r="AJ17" s="24">
        <f t="shared" si="14"/>
        <v>0</v>
      </c>
      <c r="AK17" s="24">
        <f t="shared" si="15"/>
        <v>0</v>
      </c>
      <c r="AL17" s="24">
        <f t="shared" si="16"/>
        <v>0</v>
      </c>
      <c r="AM17" s="24">
        <f t="shared" si="17"/>
        <v>0</v>
      </c>
      <c r="AN17" s="24">
        <f t="shared" si="18"/>
        <v>0</v>
      </c>
      <c r="AO17" s="24">
        <f t="shared" si="19"/>
        <v>0</v>
      </c>
    </row>
    <row r="18" spans="1:41" x14ac:dyDescent="0.25">
      <c r="A18" s="2">
        <v>15</v>
      </c>
      <c r="B18" s="1" t="str">
        <f>IF(ISBLANK(PRINCIPAL!B18)," ",PRINCIPAL!B18)</f>
        <v xml:space="preserve"> </v>
      </c>
      <c r="C18" s="14">
        <f t="shared" si="1"/>
        <v>0</v>
      </c>
      <c r="D18" s="12">
        <f t="shared" si="2"/>
        <v>0</v>
      </c>
      <c r="E18" s="10"/>
      <c r="F18" s="12">
        <f t="shared" si="0"/>
        <v>0</v>
      </c>
      <c r="G18" s="10"/>
      <c r="H18" s="12">
        <f t="shared" si="0"/>
        <v>0</v>
      </c>
      <c r="I18" s="10"/>
      <c r="J18" s="12">
        <f t="shared" si="0"/>
        <v>0</v>
      </c>
      <c r="K18" s="10"/>
      <c r="L18" s="12">
        <f t="shared" si="0"/>
        <v>0</v>
      </c>
      <c r="M18" s="10"/>
      <c r="N18" s="12">
        <f t="shared" si="3"/>
        <v>0</v>
      </c>
      <c r="O18" s="10"/>
      <c r="P18" s="12"/>
      <c r="R18" s="12"/>
      <c r="Z18" s="24">
        <f t="shared" si="4"/>
        <v>0</v>
      </c>
      <c r="AA18" s="24">
        <f t="shared" si="5"/>
        <v>0</v>
      </c>
      <c r="AB18" s="24">
        <f t="shared" si="6"/>
        <v>0</v>
      </c>
      <c r="AC18" s="24">
        <f t="shared" si="7"/>
        <v>0</v>
      </c>
      <c r="AD18" s="24">
        <f t="shared" si="8"/>
        <v>0</v>
      </c>
      <c r="AE18" s="24">
        <f t="shared" si="9"/>
        <v>0</v>
      </c>
      <c r="AF18" s="24">
        <f t="shared" si="10"/>
        <v>0</v>
      </c>
      <c r="AG18" s="24">
        <f t="shared" si="11"/>
        <v>0</v>
      </c>
      <c r="AH18" s="24">
        <f t="shared" si="12"/>
        <v>0</v>
      </c>
      <c r="AI18" s="24">
        <f t="shared" si="13"/>
        <v>0</v>
      </c>
      <c r="AJ18" s="24">
        <f t="shared" si="14"/>
        <v>0</v>
      </c>
      <c r="AK18" s="24">
        <f t="shared" si="15"/>
        <v>0</v>
      </c>
      <c r="AL18" s="24">
        <f t="shared" si="16"/>
        <v>0</v>
      </c>
      <c r="AM18" s="24">
        <f t="shared" si="17"/>
        <v>0</v>
      </c>
      <c r="AN18" s="24">
        <f t="shared" si="18"/>
        <v>0</v>
      </c>
      <c r="AO18" s="24">
        <f t="shared" si="19"/>
        <v>0</v>
      </c>
    </row>
    <row r="19" spans="1:41" x14ac:dyDescent="0.25">
      <c r="A19" s="2">
        <v>16</v>
      </c>
      <c r="B19" s="2" t="str">
        <f>IF(ISBLANK(PRINCIPAL!B19)," ",PRINCIPAL!B19)</f>
        <v xml:space="preserve"> </v>
      </c>
      <c r="C19" s="14">
        <f t="shared" si="1"/>
        <v>0</v>
      </c>
      <c r="D19" s="12">
        <f t="shared" si="2"/>
        <v>0</v>
      </c>
      <c r="E19" s="9"/>
      <c r="F19" s="12">
        <f t="shared" si="0"/>
        <v>0</v>
      </c>
      <c r="G19" s="9"/>
      <c r="H19" s="12">
        <f t="shared" si="0"/>
        <v>0</v>
      </c>
      <c r="I19" s="9"/>
      <c r="J19" s="12">
        <f t="shared" si="0"/>
        <v>0</v>
      </c>
      <c r="K19" s="9"/>
      <c r="L19" s="12">
        <f t="shared" si="0"/>
        <v>0</v>
      </c>
      <c r="M19" s="9"/>
      <c r="N19" s="12">
        <f t="shared" si="3"/>
        <v>0</v>
      </c>
      <c r="O19" s="9"/>
      <c r="P19" s="12"/>
      <c r="R19" s="12"/>
      <c r="Z19" s="24">
        <f t="shared" si="4"/>
        <v>0</v>
      </c>
      <c r="AA19" s="24">
        <f t="shared" si="5"/>
        <v>0</v>
      </c>
      <c r="AB19" s="24">
        <f t="shared" si="6"/>
        <v>0</v>
      </c>
      <c r="AC19" s="24">
        <f t="shared" si="7"/>
        <v>0</v>
      </c>
      <c r="AD19" s="24">
        <f t="shared" si="8"/>
        <v>0</v>
      </c>
      <c r="AE19" s="24">
        <f t="shared" si="9"/>
        <v>0</v>
      </c>
      <c r="AF19" s="24">
        <f t="shared" si="10"/>
        <v>0</v>
      </c>
      <c r="AG19" s="24">
        <f t="shared" si="11"/>
        <v>0</v>
      </c>
      <c r="AH19" s="24">
        <f t="shared" si="12"/>
        <v>0</v>
      </c>
      <c r="AI19" s="24">
        <f t="shared" si="13"/>
        <v>0</v>
      </c>
      <c r="AJ19" s="24">
        <f t="shared" si="14"/>
        <v>0</v>
      </c>
      <c r="AK19" s="24">
        <f t="shared" si="15"/>
        <v>0</v>
      </c>
      <c r="AL19" s="24">
        <f t="shared" si="16"/>
        <v>0</v>
      </c>
      <c r="AM19" s="24">
        <f t="shared" si="17"/>
        <v>0</v>
      </c>
      <c r="AN19" s="24">
        <f t="shared" si="18"/>
        <v>0</v>
      </c>
      <c r="AO19" s="24">
        <f t="shared" si="19"/>
        <v>0</v>
      </c>
    </row>
    <row r="20" spans="1:41" x14ac:dyDescent="0.25">
      <c r="A20" s="2">
        <v>17</v>
      </c>
      <c r="B20" s="1" t="str">
        <f>IF(ISBLANK(PRINCIPAL!B20)," ",PRINCIPAL!B20)</f>
        <v xml:space="preserve"> </v>
      </c>
      <c r="C20" s="14">
        <f t="shared" si="1"/>
        <v>0</v>
      </c>
      <c r="D20" s="12">
        <f t="shared" si="2"/>
        <v>0</v>
      </c>
      <c r="E20" s="10"/>
      <c r="F20" s="12">
        <f t="shared" ref="F20:F43" si="20">IF(ISBLANK(G20),0,1)</f>
        <v>0</v>
      </c>
      <c r="G20" s="10"/>
      <c r="H20" s="12">
        <f t="shared" ref="H20:H43" si="21">IF(ISBLANK(I20),0,1)</f>
        <v>0</v>
      </c>
      <c r="I20" s="10"/>
      <c r="J20" s="12">
        <f t="shared" ref="J20:J43" si="22">IF(ISBLANK(K20),0,1)</f>
        <v>0</v>
      </c>
      <c r="K20" s="10"/>
      <c r="L20" s="12">
        <f t="shared" ref="L20:L43" si="23">IF(ISBLANK(M20),0,1)</f>
        <v>0</v>
      </c>
      <c r="M20" s="10"/>
      <c r="N20" s="12">
        <f t="shared" si="3"/>
        <v>0</v>
      </c>
      <c r="O20" s="10"/>
      <c r="P20" s="12"/>
      <c r="R20" s="12"/>
      <c r="Z20" s="24">
        <f t="shared" si="4"/>
        <v>0</v>
      </c>
      <c r="AA20" s="24">
        <f t="shared" si="5"/>
        <v>0</v>
      </c>
      <c r="AB20" s="24">
        <f t="shared" si="6"/>
        <v>0</v>
      </c>
      <c r="AC20" s="24">
        <f t="shared" si="7"/>
        <v>0</v>
      </c>
      <c r="AD20" s="24">
        <f t="shared" si="8"/>
        <v>0</v>
      </c>
      <c r="AE20" s="24">
        <f t="shared" si="9"/>
        <v>0</v>
      </c>
      <c r="AF20" s="24">
        <f t="shared" si="10"/>
        <v>0</v>
      </c>
      <c r="AG20" s="24">
        <f t="shared" si="11"/>
        <v>0</v>
      </c>
      <c r="AH20" s="24">
        <f t="shared" si="12"/>
        <v>0</v>
      </c>
      <c r="AI20" s="24">
        <f t="shared" si="13"/>
        <v>0</v>
      </c>
      <c r="AJ20" s="24">
        <f t="shared" si="14"/>
        <v>0</v>
      </c>
      <c r="AK20" s="24">
        <f t="shared" si="15"/>
        <v>0</v>
      </c>
      <c r="AL20" s="24">
        <f t="shared" si="16"/>
        <v>0</v>
      </c>
      <c r="AM20" s="24">
        <f t="shared" si="17"/>
        <v>0</v>
      </c>
      <c r="AN20" s="24">
        <f t="shared" si="18"/>
        <v>0</v>
      </c>
      <c r="AO20" s="24">
        <f t="shared" si="19"/>
        <v>0</v>
      </c>
    </row>
    <row r="21" spans="1:41" x14ac:dyDescent="0.25">
      <c r="A21" s="2">
        <v>18</v>
      </c>
      <c r="B21" s="2" t="str">
        <f>IF(ISBLANK(PRINCIPAL!B21)," ",PRINCIPAL!B21)</f>
        <v xml:space="preserve"> </v>
      </c>
      <c r="C21" s="14">
        <f t="shared" si="1"/>
        <v>0</v>
      </c>
      <c r="D21" s="12">
        <f t="shared" si="2"/>
        <v>0</v>
      </c>
      <c r="E21" s="9"/>
      <c r="F21" s="12">
        <f t="shared" si="20"/>
        <v>0</v>
      </c>
      <c r="G21" s="9"/>
      <c r="H21" s="12">
        <f t="shared" si="21"/>
        <v>0</v>
      </c>
      <c r="I21" s="9"/>
      <c r="J21" s="12">
        <f t="shared" si="22"/>
        <v>0</v>
      </c>
      <c r="K21" s="9"/>
      <c r="L21" s="12">
        <f t="shared" si="23"/>
        <v>0</v>
      </c>
      <c r="M21" s="9"/>
      <c r="N21" s="12">
        <f t="shared" si="3"/>
        <v>0</v>
      </c>
      <c r="O21" s="9"/>
      <c r="P21" s="12"/>
      <c r="R21" s="12"/>
      <c r="Z21" s="24">
        <f t="shared" si="4"/>
        <v>0</v>
      </c>
      <c r="AA21" s="24">
        <f t="shared" si="5"/>
        <v>0</v>
      </c>
      <c r="AB21" s="24">
        <f t="shared" si="6"/>
        <v>0</v>
      </c>
      <c r="AC21" s="24">
        <f t="shared" si="7"/>
        <v>0</v>
      </c>
      <c r="AD21" s="24">
        <f t="shared" si="8"/>
        <v>0</v>
      </c>
      <c r="AE21" s="24">
        <f t="shared" si="9"/>
        <v>0</v>
      </c>
      <c r="AF21" s="24">
        <f t="shared" si="10"/>
        <v>0</v>
      </c>
      <c r="AG21" s="24">
        <f t="shared" si="11"/>
        <v>0</v>
      </c>
      <c r="AH21" s="24">
        <f t="shared" si="12"/>
        <v>0</v>
      </c>
      <c r="AI21" s="24">
        <f t="shared" si="13"/>
        <v>0</v>
      </c>
      <c r="AJ21" s="24">
        <f t="shared" si="14"/>
        <v>0</v>
      </c>
      <c r="AK21" s="24">
        <f t="shared" si="15"/>
        <v>0</v>
      </c>
      <c r="AL21" s="24">
        <f t="shared" si="16"/>
        <v>0</v>
      </c>
      <c r="AM21" s="24">
        <f t="shared" si="17"/>
        <v>0</v>
      </c>
      <c r="AN21" s="24">
        <f t="shared" si="18"/>
        <v>0</v>
      </c>
      <c r="AO21" s="24">
        <f t="shared" si="19"/>
        <v>0</v>
      </c>
    </row>
    <row r="22" spans="1:41" x14ac:dyDescent="0.25">
      <c r="A22" s="2">
        <v>19</v>
      </c>
      <c r="B22" s="1" t="str">
        <f>IF(ISBLANK(PRINCIPAL!B22)," ",PRINCIPAL!B22)</f>
        <v xml:space="preserve"> </v>
      </c>
      <c r="C22" s="14">
        <f t="shared" si="1"/>
        <v>0</v>
      </c>
      <c r="D22" s="12">
        <f t="shared" si="2"/>
        <v>0</v>
      </c>
      <c r="E22" s="10"/>
      <c r="F22" s="12">
        <f t="shared" si="20"/>
        <v>0</v>
      </c>
      <c r="G22" s="10"/>
      <c r="H22" s="12">
        <f t="shared" si="21"/>
        <v>0</v>
      </c>
      <c r="I22" s="10"/>
      <c r="J22" s="12">
        <f t="shared" si="22"/>
        <v>0</v>
      </c>
      <c r="K22" s="10"/>
      <c r="L22" s="12">
        <f t="shared" si="23"/>
        <v>0</v>
      </c>
      <c r="M22" s="10"/>
      <c r="N22" s="12">
        <f t="shared" si="3"/>
        <v>0</v>
      </c>
      <c r="O22" s="10"/>
      <c r="P22" s="12"/>
      <c r="R22" s="12"/>
      <c r="Z22" s="24">
        <f t="shared" si="4"/>
        <v>0</v>
      </c>
      <c r="AA22" s="24">
        <f t="shared" si="5"/>
        <v>0</v>
      </c>
      <c r="AB22" s="24">
        <f t="shared" si="6"/>
        <v>0</v>
      </c>
      <c r="AC22" s="24">
        <f t="shared" si="7"/>
        <v>0</v>
      </c>
      <c r="AD22" s="24">
        <f t="shared" si="8"/>
        <v>0</v>
      </c>
      <c r="AE22" s="24">
        <f t="shared" si="9"/>
        <v>0</v>
      </c>
      <c r="AF22" s="24">
        <f t="shared" si="10"/>
        <v>0</v>
      </c>
      <c r="AG22" s="24">
        <f t="shared" si="11"/>
        <v>0</v>
      </c>
      <c r="AH22" s="24">
        <f t="shared" si="12"/>
        <v>0</v>
      </c>
      <c r="AI22" s="24">
        <f t="shared" si="13"/>
        <v>0</v>
      </c>
      <c r="AJ22" s="24">
        <f t="shared" si="14"/>
        <v>0</v>
      </c>
      <c r="AK22" s="24">
        <f t="shared" si="15"/>
        <v>0</v>
      </c>
      <c r="AL22" s="24">
        <f t="shared" si="16"/>
        <v>0</v>
      </c>
      <c r="AM22" s="24">
        <f t="shared" si="17"/>
        <v>0</v>
      </c>
      <c r="AN22" s="24">
        <f t="shared" si="18"/>
        <v>0</v>
      </c>
      <c r="AO22" s="24">
        <f t="shared" si="19"/>
        <v>0</v>
      </c>
    </row>
    <row r="23" spans="1:41" x14ac:dyDescent="0.25">
      <c r="A23" s="2">
        <v>20</v>
      </c>
      <c r="B23" s="2" t="str">
        <f>IF(ISBLANK(PRINCIPAL!B23)," ",PRINCIPAL!B23)</f>
        <v xml:space="preserve"> </v>
      </c>
      <c r="C23" s="14">
        <f t="shared" si="1"/>
        <v>0</v>
      </c>
      <c r="D23" s="12">
        <f t="shared" si="2"/>
        <v>0</v>
      </c>
      <c r="E23" s="9"/>
      <c r="F23" s="12">
        <f t="shared" si="20"/>
        <v>0</v>
      </c>
      <c r="G23" s="9"/>
      <c r="H23" s="12">
        <f t="shared" si="21"/>
        <v>0</v>
      </c>
      <c r="I23" s="9"/>
      <c r="J23" s="12">
        <f t="shared" si="22"/>
        <v>0</v>
      </c>
      <c r="K23" s="9"/>
      <c r="L23" s="12">
        <f t="shared" si="23"/>
        <v>0</v>
      </c>
      <c r="M23" s="9"/>
      <c r="N23" s="12">
        <f t="shared" si="3"/>
        <v>0</v>
      </c>
      <c r="O23" s="9"/>
      <c r="P23" s="12"/>
      <c r="R23" s="12"/>
      <c r="Z23" s="24">
        <f t="shared" si="4"/>
        <v>0</v>
      </c>
      <c r="AA23" s="24">
        <f t="shared" si="5"/>
        <v>0</v>
      </c>
      <c r="AB23" s="24">
        <f t="shared" si="6"/>
        <v>0</v>
      </c>
      <c r="AC23" s="24">
        <f t="shared" si="7"/>
        <v>0</v>
      </c>
      <c r="AD23" s="24">
        <f t="shared" si="8"/>
        <v>0</v>
      </c>
      <c r="AE23" s="24">
        <f t="shared" si="9"/>
        <v>0</v>
      </c>
      <c r="AF23" s="24">
        <f t="shared" si="10"/>
        <v>0</v>
      </c>
      <c r="AG23" s="24">
        <f t="shared" si="11"/>
        <v>0</v>
      </c>
      <c r="AH23" s="24">
        <f t="shared" si="12"/>
        <v>0</v>
      </c>
      <c r="AI23" s="24">
        <f t="shared" si="13"/>
        <v>0</v>
      </c>
      <c r="AJ23" s="24">
        <f t="shared" si="14"/>
        <v>0</v>
      </c>
      <c r="AK23" s="24">
        <f t="shared" si="15"/>
        <v>0</v>
      </c>
      <c r="AL23" s="24">
        <f t="shared" si="16"/>
        <v>0</v>
      </c>
      <c r="AM23" s="24">
        <f t="shared" si="17"/>
        <v>0</v>
      </c>
      <c r="AN23" s="24">
        <f t="shared" si="18"/>
        <v>0</v>
      </c>
      <c r="AO23" s="24">
        <f t="shared" si="19"/>
        <v>0</v>
      </c>
    </row>
    <row r="24" spans="1:41" x14ac:dyDescent="0.25">
      <c r="A24" s="2">
        <v>21</v>
      </c>
      <c r="B24" s="1" t="str">
        <f>IF(ISBLANK(PRINCIPAL!B24)," ",PRINCIPAL!B24)</f>
        <v xml:space="preserve"> </v>
      </c>
      <c r="C24" s="14">
        <f t="shared" si="1"/>
        <v>0</v>
      </c>
      <c r="D24" s="12">
        <f t="shared" si="2"/>
        <v>0</v>
      </c>
      <c r="E24" s="10"/>
      <c r="F24" s="12">
        <f t="shared" si="20"/>
        <v>0</v>
      </c>
      <c r="G24" s="10"/>
      <c r="H24" s="12">
        <f t="shared" si="21"/>
        <v>0</v>
      </c>
      <c r="I24" s="10"/>
      <c r="J24" s="12">
        <f t="shared" si="22"/>
        <v>0</v>
      </c>
      <c r="K24" s="10"/>
      <c r="L24" s="12">
        <f t="shared" si="23"/>
        <v>0</v>
      </c>
      <c r="M24" s="10"/>
      <c r="N24" s="12">
        <f t="shared" si="3"/>
        <v>0</v>
      </c>
      <c r="O24" s="10"/>
      <c r="P24" s="12"/>
      <c r="R24" s="12"/>
      <c r="Z24" s="24">
        <f t="shared" si="4"/>
        <v>0</v>
      </c>
      <c r="AA24" s="24">
        <f t="shared" si="5"/>
        <v>0</v>
      </c>
      <c r="AB24" s="24">
        <f t="shared" si="6"/>
        <v>0</v>
      </c>
      <c r="AC24" s="24">
        <f t="shared" si="7"/>
        <v>0</v>
      </c>
      <c r="AD24" s="24">
        <f t="shared" si="8"/>
        <v>0</v>
      </c>
      <c r="AE24" s="24">
        <f t="shared" si="9"/>
        <v>0</v>
      </c>
      <c r="AF24" s="24">
        <f t="shared" si="10"/>
        <v>0</v>
      </c>
      <c r="AG24" s="24">
        <f t="shared" si="11"/>
        <v>0</v>
      </c>
      <c r="AH24" s="24">
        <f t="shared" si="12"/>
        <v>0</v>
      </c>
      <c r="AI24" s="24">
        <f t="shared" si="13"/>
        <v>0</v>
      </c>
      <c r="AJ24" s="24">
        <f t="shared" si="14"/>
        <v>0</v>
      </c>
      <c r="AK24" s="24">
        <f t="shared" si="15"/>
        <v>0</v>
      </c>
      <c r="AL24" s="24">
        <f t="shared" si="16"/>
        <v>0</v>
      </c>
      <c r="AM24" s="24">
        <f t="shared" si="17"/>
        <v>0</v>
      </c>
      <c r="AN24" s="24">
        <f t="shared" si="18"/>
        <v>0</v>
      </c>
      <c r="AO24" s="24">
        <f t="shared" si="19"/>
        <v>0</v>
      </c>
    </row>
    <row r="25" spans="1:41" x14ac:dyDescent="0.25">
      <c r="A25" s="2">
        <v>22</v>
      </c>
      <c r="B25" s="2" t="str">
        <f>IF(ISBLANK(PRINCIPAL!B25)," ",PRINCIPAL!B25)</f>
        <v xml:space="preserve"> </v>
      </c>
      <c r="C25" s="14">
        <f t="shared" si="1"/>
        <v>0</v>
      </c>
      <c r="D25" s="12">
        <f t="shared" si="2"/>
        <v>0</v>
      </c>
      <c r="E25" s="9"/>
      <c r="F25" s="12">
        <f t="shared" si="20"/>
        <v>0</v>
      </c>
      <c r="G25" s="9"/>
      <c r="H25" s="12">
        <f t="shared" si="21"/>
        <v>0</v>
      </c>
      <c r="I25" s="9"/>
      <c r="J25" s="12">
        <f t="shared" si="22"/>
        <v>0</v>
      </c>
      <c r="K25" s="9"/>
      <c r="L25" s="12">
        <f t="shared" si="23"/>
        <v>0</v>
      </c>
      <c r="M25" s="9"/>
      <c r="N25" s="12">
        <f t="shared" si="3"/>
        <v>0</v>
      </c>
      <c r="O25" s="9"/>
      <c r="P25" s="12"/>
      <c r="R25" s="12"/>
      <c r="Z25" s="24">
        <f t="shared" si="4"/>
        <v>0</v>
      </c>
      <c r="AA25" s="24">
        <f t="shared" si="5"/>
        <v>0</v>
      </c>
      <c r="AB25" s="24">
        <f t="shared" si="6"/>
        <v>0</v>
      </c>
      <c r="AC25" s="24">
        <f t="shared" si="7"/>
        <v>0</v>
      </c>
      <c r="AD25" s="24">
        <f t="shared" si="8"/>
        <v>0</v>
      </c>
      <c r="AE25" s="24">
        <f t="shared" si="9"/>
        <v>0</v>
      </c>
      <c r="AF25" s="24">
        <f t="shared" si="10"/>
        <v>0</v>
      </c>
      <c r="AG25" s="24">
        <f t="shared" si="11"/>
        <v>0</v>
      </c>
      <c r="AH25" s="24">
        <f t="shared" si="12"/>
        <v>0</v>
      </c>
      <c r="AI25" s="24">
        <f t="shared" si="13"/>
        <v>0</v>
      </c>
      <c r="AJ25" s="24">
        <f t="shared" si="14"/>
        <v>0</v>
      </c>
      <c r="AK25" s="24">
        <f t="shared" si="15"/>
        <v>0</v>
      </c>
      <c r="AL25" s="24">
        <f t="shared" si="16"/>
        <v>0</v>
      </c>
      <c r="AM25" s="24">
        <f t="shared" si="17"/>
        <v>0</v>
      </c>
      <c r="AN25" s="24">
        <f t="shared" si="18"/>
        <v>0</v>
      </c>
      <c r="AO25" s="24">
        <f t="shared" si="19"/>
        <v>0</v>
      </c>
    </row>
    <row r="26" spans="1:41" x14ac:dyDescent="0.25">
      <c r="A26" s="2">
        <v>23</v>
      </c>
      <c r="B26" s="1" t="str">
        <f>IF(ISBLANK(PRINCIPAL!B26)," ",PRINCIPAL!B26)</f>
        <v xml:space="preserve"> </v>
      </c>
      <c r="C26" s="14">
        <f t="shared" si="1"/>
        <v>0</v>
      </c>
      <c r="D26" s="12">
        <f t="shared" si="2"/>
        <v>0</v>
      </c>
      <c r="E26" s="10"/>
      <c r="F26" s="12">
        <f t="shared" si="20"/>
        <v>0</v>
      </c>
      <c r="G26" s="10"/>
      <c r="H26" s="12">
        <f t="shared" si="21"/>
        <v>0</v>
      </c>
      <c r="I26" s="10"/>
      <c r="J26" s="12">
        <f t="shared" si="22"/>
        <v>0</v>
      </c>
      <c r="K26" s="10"/>
      <c r="L26" s="12">
        <f t="shared" si="23"/>
        <v>0</v>
      </c>
      <c r="M26" s="10"/>
      <c r="N26" s="12">
        <f t="shared" si="3"/>
        <v>0</v>
      </c>
      <c r="O26" s="10"/>
      <c r="P26" s="12"/>
      <c r="R26" s="12"/>
      <c r="Z26" s="24">
        <f t="shared" si="4"/>
        <v>0</v>
      </c>
      <c r="AA26" s="24">
        <f t="shared" si="5"/>
        <v>0</v>
      </c>
      <c r="AB26" s="24">
        <f t="shared" si="6"/>
        <v>0</v>
      </c>
      <c r="AC26" s="24">
        <f t="shared" si="7"/>
        <v>0</v>
      </c>
      <c r="AD26" s="24">
        <f t="shared" si="8"/>
        <v>0</v>
      </c>
      <c r="AE26" s="24">
        <f t="shared" si="9"/>
        <v>0</v>
      </c>
      <c r="AF26" s="24">
        <f t="shared" si="10"/>
        <v>0</v>
      </c>
      <c r="AG26" s="24">
        <f t="shared" si="11"/>
        <v>0</v>
      </c>
      <c r="AH26" s="24">
        <f t="shared" si="12"/>
        <v>0</v>
      </c>
      <c r="AI26" s="24">
        <f t="shared" si="13"/>
        <v>0</v>
      </c>
      <c r="AJ26" s="24">
        <f t="shared" si="14"/>
        <v>0</v>
      </c>
      <c r="AK26" s="24">
        <f t="shared" si="15"/>
        <v>0</v>
      </c>
      <c r="AL26" s="24">
        <f t="shared" si="16"/>
        <v>0</v>
      </c>
      <c r="AM26" s="24">
        <f t="shared" si="17"/>
        <v>0</v>
      </c>
      <c r="AN26" s="24">
        <f t="shared" si="18"/>
        <v>0</v>
      </c>
      <c r="AO26" s="24">
        <f t="shared" si="19"/>
        <v>0</v>
      </c>
    </row>
    <row r="27" spans="1:41" x14ac:dyDescent="0.25">
      <c r="A27" s="2">
        <v>24</v>
      </c>
      <c r="B27" s="2" t="str">
        <f>IF(ISBLANK(PRINCIPAL!B27)," ",PRINCIPAL!B27)</f>
        <v xml:space="preserve"> </v>
      </c>
      <c r="C27" s="14">
        <f t="shared" si="1"/>
        <v>0</v>
      </c>
      <c r="D27" s="12">
        <f t="shared" si="2"/>
        <v>0</v>
      </c>
      <c r="E27" s="9"/>
      <c r="F27" s="12">
        <f t="shared" si="20"/>
        <v>0</v>
      </c>
      <c r="G27" s="9"/>
      <c r="H27" s="12">
        <f t="shared" si="21"/>
        <v>0</v>
      </c>
      <c r="I27" s="9"/>
      <c r="J27" s="12">
        <f t="shared" si="22"/>
        <v>0</v>
      </c>
      <c r="K27" s="9"/>
      <c r="L27" s="12">
        <f t="shared" si="23"/>
        <v>0</v>
      </c>
      <c r="M27" s="9"/>
      <c r="N27" s="12">
        <f t="shared" si="3"/>
        <v>0</v>
      </c>
      <c r="O27" s="9"/>
      <c r="P27" s="12"/>
      <c r="R27" s="12"/>
      <c r="Z27" s="24">
        <f t="shared" si="4"/>
        <v>0</v>
      </c>
      <c r="AA27" s="24">
        <f t="shared" si="5"/>
        <v>0</v>
      </c>
      <c r="AB27" s="24">
        <f t="shared" si="6"/>
        <v>0</v>
      </c>
      <c r="AC27" s="24">
        <f t="shared" si="7"/>
        <v>0</v>
      </c>
      <c r="AD27" s="24">
        <f t="shared" si="8"/>
        <v>0</v>
      </c>
      <c r="AE27" s="24">
        <f t="shared" si="9"/>
        <v>0</v>
      </c>
      <c r="AF27" s="24">
        <f t="shared" si="10"/>
        <v>0</v>
      </c>
      <c r="AG27" s="24">
        <f t="shared" si="11"/>
        <v>0</v>
      </c>
      <c r="AH27" s="24">
        <f t="shared" si="12"/>
        <v>0</v>
      </c>
      <c r="AI27" s="24">
        <f t="shared" si="13"/>
        <v>0</v>
      </c>
      <c r="AJ27" s="24">
        <f t="shared" si="14"/>
        <v>0</v>
      </c>
      <c r="AK27" s="24">
        <f t="shared" si="15"/>
        <v>0</v>
      </c>
      <c r="AL27" s="24">
        <f t="shared" si="16"/>
        <v>0</v>
      </c>
      <c r="AM27" s="24">
        <f t="shared" si="17"/>
        <v>0</v>
      </c>
      <c r="AN27" s="24">
        <f t="shared" si="18"/>
        <v>0</v>
      </c>
      <c r="AO27" s="24">
        <f t="shared" si="19"/>
        <v>0</v>
      </c>
    </row>
    <row r="28" spans="1:41" x14ac:dyDescent="0.25">
      <c r="A28" s="2">
        <v>25</v>
      </c>
      <c r="B28" s="1" t="str">
        <f>IF(ISBLANK(PRINCIPAL!B28)," ",PRINCIPAL!B28)</f>
        <v xml:space="preserve"> </v>
      </c>
      <c r="C28" s="14">
        <f t="shared" si="1"/>
        <v>0</v>
      </c>
      <c r="D28" s="12">
        <f t="shared" si="2"/>
        <v>0</v>
      </c>
      <c r="E28" s="10"/>
      <c r="F28" s="12">
        <f t="shared" si="20"/>
        <v>0</v>
      </c>
      <c r="G28" s="10"/>
      <c r="H28" s="12">
        <f t="shared" si="21"/>
        <v>0</v>
      </c>
      <c r="I28" s="10"/>
      <c r="J28" s="12">
        <f t="shared" si="22"/>
        <v>0</v>
      </c>
      <c r="K28" s="10"/>
      <c r="L28" s="12">
        <f t="shared" si="23"/>
        <v>0</v>
      </c>
      <c r="M28" s="10"/>
      <c r="N28" s="12">
        <f t="shared" si="3"/>
        <v>0</v>
      </c>
      <c r="O28" s="10"/>
      <c r="P28" s="12"/>
      <c r="R28" s="12"/>
      <c r="Z28" s="24">
        <f t="shared" si="4"/>
        <v>0</v>
      </c>
      <c r="AA28" s="24">
        <f t="shared" si="5"/>
        <v>0</v>
      </c>
      <c r="AB28" s="24">
        <f t="shared" si="6"/>
        <v>0</v>
      </c>
      <c r="AC28" s="24">
        <f t="shared" si="7"/>
        <v>0</v>
      </c>
      <c r="AD28" s="24">
        <f t="shared" si="8"/>
        <v>0</v>
      </c>
      <c r="AE28" s="24">
        <f t="shared" si="9"/>
        <v>0</v>
      </c>
      <c r="AF28" s="24">
        <f t="shared" si="10"/>
        <v>0</v>
      </c>
      <c r="AG28" s="24">
        <f t="shared" si="11"/>
        <v>0</v>
      </c>
      <c r="AH28" s="24">
        <f t="shared" si="12"/>
        <v>0</v>
      </c>
      <c r="AI28" s="24">
        <f t="shared" si="13"/>
        <v>0</v>
      </c>
      <c r="AJ28" s="24">
        <f t="shared" si="14"/>
        <v>0</v>
      </c>
      <c r="AK28" s="24">
        <f t="shared" si="15"/>
        <v>0</v>
      </c>
      <c r="AL28" s="24">
        <f t="shared" si="16"/>
        <v>0</v>
      </c>
      <c r="AM28" s="24">
        <f t="shared" si="17"/>
        <v>0</v>
      </c>
      <c r="AN28" s="24">
        <f t="shared" si="18"/>
        <v>0</v>
      </c>
      <c r="AO28" s="24">
        <f t="shared" si="19"/>
        <v>0</v>
      </c>
    </row>
    <row r="29" spans="1:41" x14ac:dyDescent="0.25">
      <c r="A29" s="2">
        <v>26</v>
      </c>
      <c r="B29" s="2" t="str">
        <f>IF(ISBLANK(PRINCIPAL!B29)," ",PRINCIPAL!B29)</f>
        <v xml:space="preserve"> </v>
      </c>
      <c r="C29" s="14">
        <f t="shared" si="1"/>
        <v>0</v>
      </c>
      <c r="D29" s="12">
        <f t="shared" si="2"/>
        <v>0</v>
      </c>
      <c r="E29" s="9"/>
      <c r="F29" s="12">
        <f t="shared" si="20"/>
        <v>0</v>
      </c>
      <c r="G29" s="9"/>
      <c r="H29" s="12">
        <f t="shared" si="21"/>
        <v>0</v>
      </c>
      <c r="I29" s="9"/>
      <c r="J29" s="12">
        <f t="shared" si="22"/>
        <v>0</v>
      </c>
      <c r="K29" s="9"/>
      <c r="L29" s="12">
        <f t="shared" si="23"/>
        <v>0</v>
      </c>
      <c r="M29" s="9"/>
      <c r="N29" s="12">
        <f t="shared" si="3"/>
        <v>0</v>
      </c>
      <c r="O29" s="9"/>
      <c r="P29" s="12"/>
      <c r="R29" s="12"/>
      <c r="Z29" s="24">
        <f t="shared" si="4"/>
        <v>0</v>
      </c>
      <c r="AA29" s="24">
        <f t="shared" si="5"/>
        <v>0</v>
      </c>
      <c r="AB29" s="24">
        <f t="shared" si="6"/>
        <v>0</v>
      </c>
      <c r="AC29" s="24">
        <f t="shared" si="7"/>
        <v>0</v>
      </c>
      <c r="AD29" s="24">
        <f t="shared" si="8"/>
        <v>0</v>
      </c>
      <c r="AE29" s="24">
        <f t="shared" si="9"/>
        <v>0</v>
      </c>
      <c r="AF29" s="24">
        <f t="shared" si="10"/>
        <v>0</v>
      </c>
      <c r="AG29" s="24">
        <f t="shared" si="11"/>
        <v>0</v>
      </c>
      <c r="AH29" s="24">
        <f t="shared" si="12"/>
        <v>0</v>
      </c>
      <c r="AI29" s="24">
        <f t="shared" si="13"/>
        <v>0</v>
      </c>
      <c r="AJ29" s="24">
        <f t="shared" si="14"/>
        <v>0</v>
      </c>
      <c r="AK29" s="24">
        <f t="shared" si="15"/>
        <v>0</v>
      </c>
      <c r="AL29" s="24">
        <f t="shared" si="16"/>
        <v>0</v>
      </c>
      <c r="AM29" s="24">
        <f t="shared" si="17"/>
        <v>0</v>
      </c>
      <c r="AN29" s="24">
        <f t="shared" si="18"/>
        <v>0</v>
      </c>
      <c r="AO29" s="24">
        <f t="shared" si="19"/>
        <v>0</v>
      </c>
    </row>
    <row r="30" spans="1:41" x14ac:dyDescent="0.25">
      <c r="A30" s="2">
        <v>27</v>
      </c>
      <c r="B30" s="1" t="str">
        <f>IF(ISBLANK(PRINCIPAL!B30)," ",PRINCIPAL!B30)</f>
        <v xml:space="preserve"> </v>
      </c>
      <c r="C30" s="14">
        <f t="shared" si="1"/>
        <v>0</v>
      </c>
      <c r="D30" s="12">
        <f t="shared" si="2"/>
        <v>0</v>
      </c>
      <c r="E30" s="10"/>
      <c r="F30" s="12">
        <f t="shared" si="20"/>
        <v>0</v>
      </c>
      <c r="G30" s="10"/>
      <c r="H30" s="12">
        <f t="shared" si="21"/>
        <v>0</v>
      </c>
      <c r="I30" s="10"/>
      <c r="J30" s="12">
        <f t="shared" si="22"/>
        <v>0</v>
      </c>
      <c r="K30" s="10"/>
      <c r="L30" s="12">
        <f t="shared" si="23"/>
        <v>0</v>
      </c>
      <c r="M30" s="10"/>
      <c r="N30" s="12">
        <f t="shared" si="3"/>
        <v>0</v>
      </c>
      <c r="O30" s="10"/>
      <c r="P30" s="12"/>
      <c r="R30" s="12"/>
      <c r="Z30" s="24">
        <f t="shared" si="4"/>
        <v>0</v>
      </c>
      <c r="AA30" s="24">
        <f t="shared" si="5"/>
        <v>0</v>
      </c>
      <c r="AB30" s="24">
        <f t="shared" si="6"/>
        <v>0</v>
      </c>
      <c r="AC30" s="24">
        <f t="shared" si="7"/>
        <v>0</v>
      </c>
      <c r="AD30" s="24">
        <f t="shared" si="8"/>
        <v>0</v>
      </c>
      <c r="AE30" s="24">
        <f t="shared" si="9"/>
        <v>0</v>
      </c>
      <c r="AF30" s="24">
        <f t="shared" si="10"/>
        <v>0</v>
      </c>
      <c r="AG30" s="24">
        <f t="shared" si="11"/>
        <v>0</v>
      </c>
      <c r="AH30" s="24">
        <f t="shared" si="12"/>
        <v>0</v>
      </c>
      <c r="AI30" s="24">
        <f t="shared" si="13"/>
        <v>0</v>
      </c>
      <c r="AJ30" s="24">
        <f t="shared" si="14"/>
        <v>0</v>
      </c>
      <c r="AK30" s="24">
        <f t="shared" si="15"/>
        <v>0</v>
      </c>
      <c r="AL30" s="24">
        <f t="shared" si="16"/>
        <v>0</v>
      </c>
      <c r="AM30" s="24">
        <f t="shared" si="17"/>
        <v>0</v>
      </c>
      <c r="AN30" s="24">
        <f t="shared" si="18"/>
        <v>0</v>
      </c>
      <c r="AO30" s="24">
        <f t="shared" si="19"/>
        <v>0</v>
      </c>
    </row>
    <row r="31" spans="1:41" x14ac:dyDescent="0.25">
      <c r="A31" s="2">
        <v>28</v>
      </c>
      <c r="B31" s="2" t="str">
        <f>IF(ISBLANK(PRINCIPAL!B31)," ",PRINCIPAL!B31)</f>
        <v xml:space="preserve"> </v>
      </c>
      <c r="C31" s="14">
        <f t="shared" si="1"/>
        <v>0</v>
      </c>
      <c r="D31" s="12">
        <f t="shared" si="2"/>
        <v>0</v>
      </c>
      <c r="E31" s="9"/>
      <c r="F31" s="12">
        <f t="shared" si="20"/>
        <v>0</v>
      </c>
      <c r="G31" s="9"/>
      <c r="H31" s="12">
        <f t="shared" si="21"/>
        <v>0</v>
      </c>
      <c r="I31" s="9"/>
      <c r="J31" s="12">
        <f t="shared" si="22"/>
        <v>0</v>
      </c>
      <c r="K31" s="9"/>
      <c r="L31" s="12">
        <f t="shared" si="23"/>
        <v>0</v>
      </c>
      <c r="M31" s="9"/>
      <c r="N31" s="12">
        <f t="shared" si="3"/>
        <v>0</v>
      </c>
      <c r="O31" s="9"/>
      <c r="P31" s="12"/>
      <c r="R31" s="12"/>
      <c r="Z31" s="24">
        <f t="shared" si="4"/>
        <v>0</v>
      </c>
      <c r="AA31" s="24">
        <f t="shared" si="5"/>
        <v>0</v>
      </c>
      <c r="AB31" s="24">
        <f t="shared" si="6"/>
        <v>0</v>
      </c>
      <c r="AC31" s="24">
        <f t="shared" si="7"/>
        <v>0</v>
      </c>
      <c r="AD31" s="24">
        <f t="shared" si="8"/>
        <v>0</v>
      </c>
      <c r="AE31" s="24">
        <f t="shared" si="9"/>
        <v>0</v>
      </c>
      <c r="AF31" s="24">
        <f t="shared" si="10"/>
        <v>0</v>
      </c>
      <c r="AG31" s="24">
        <f t="shared" si="11"/>
        <v>0</v>
      </c>
      <c r="AH31" s="24">
        <f t="shared" si="12"/>
        <v>0</v>
      </c>
      <c r="AI31" s="24">
        <f t="shared" si="13"/>
        <v>0</v>
      </c>
      <c r="AJ31" s="24">
        <f t="shared" si="14"/>
        <v>0</v>
      </c>
      <c r="AK31" s="24">
        <f t="shared" si="15"/>
        <v>0</v>
      </c>
      <c r="AL31" s="24">
        <f t="shared" si="16"/>
        <v>0</v>
      </c>
      <c r="AM31" s="24">
        <f t="shared" si="17"/>
        <v>0</v>
      </c>
      <c r="AN31" s="24">
        <f t="shared" si="18"/>
        <v>0</v>
      </c>
      <c r="AO31" s="24">
        <f t="shared" si="19"/>
        <v>0</v>
      </c>
    </row>
    <row r="32" spans="1:41" x14ac:dyDescent="0.25">
      <c r="A32" s="2">
        <v>29</v>
      </c>
      <c r="B32" s="1" t="str">
        <f>IF(ISBLANK(PRINCIPAL!B32)," ",PRINCIPAL!B32)</f>
        <v xml:space="preserve"> </v>
      </c>
      <c r="C32" s="14">
        <f t="shared" si="1"/>
        <v>0</v>
      </c>
      <c r="D32" s="12">
        <f t="shared" si="2"/>
        <v>0</v>
      </c>
      <c r="E32" s="10"/>
      <c r="F32" s="12">
        <f t="shared" si="20"/>
        <v>0</v>
      </c>
      <c r="G32" s="10"/>
      <c r="H32" s="12">
        <f t="shared" si="21"/>
        <v>0</v>
      </c>
      <c r="I32" s="10"/>
      <c r="J32" s="12">
        <f t="shared" si="22"/>
        <v>0</v>
      </c>
      <c r="K32" s="10"/>
      <c r="L32" s="12">
        <f t="shared" si="23"/>
        <v>0</v>
      </c>
      <c r="M32" s="10"/>
      <c r="N32" s="12">
        <f t="shared" si="3"/>
        <v>0</v>
      </c>
      <c r="O32" s="10"/>
      <c r="P32" s="12"/>
      <c r="R32" s="12"/>
      <c r="Z32" s="24">
        <f t="shared" si="4"/>
        <v>0</v>
      </c>
      <c r="AA32" s="24">
        <f t="shared" si="5"/>
        <v>0</v>
      </c>
      <c r="AB32" s="24">
        <f t="shared" si="6"/>
        <v>0</v>
      </c>
      <c r="AC32" s="24">
        <f t="shared" si="7"/>
        <v>0</v>
      </c>
      <c r="AD32" s="24">
        <f t="shared" si="8"/>
        <v>0</v>
      </c>
      <c r="AE32" s="24">
        <f t="shared" si="9"/>
        <v>0</v>
      </c>
      <c r="AF32" s="24">
        <f t="shared" si="10"/>
        <v>0</v>
      </c>
      <c r="AG32" s="24">
        <f t="shared" si="11"/>
        <v>0</v>
      </c>
      <c r="AH32" s="24">
        <f t="shared" si="12"/>
        <v>0</v>
      </c>
      <c r="AI32" s="24">
        <f t="shared" si="13"/>
        <v>0</v>
      </c>
      <c r="AJ32" s="24">
        <f t="shared" si="14"/>
        <v>0</v>
      </c>
      <c r="AK32" s="24">
        <f t="shared" si="15"/>
        <v>0</v>
      </c>
      <c r="AL32" s="24">
        <f t="shared" si="16"/>
        <v>0</v>
      </c>
      <c r="AM32" s="24">
        <f t="shared" si="17"/>
        <v>0</v>
      </c>
      <c r="AN32" s="24">
        <f t="shared" si="18"/>
        <v>0</v>
      </c>
      <c r="AO32" s="24">
        <f t="shared" si="19"/>
        <v>0</v>
      </c>
    </row>
    <row r="33" spans="1:41" x14ac:dyDescent="0.25">
      <c r="A33" s="2">
        <v>30</v>
      </c>
      <c r="B33" s="2" t="str">
        <f>IF(ISBLANK(PRINCIPAL!B33)," ",PRINCIPAL!B33)</f>
        <v xml:space="preserve"> </v>
      </c>
      <c r="C33" s="14">
        <f t="shared" si="1"/>
        <v>0</v>
      </c>
      <c r="D33" s="12">
        <f t="shared" si="2"/>
        <v>0</v>
      </c>
      <c r="E33" s="9"/>
      <c r="F33" s="12">
        <f t="shared" si="20"/>
        <v>0</v>
      </c>
      <c r="G33" s="9"/>
      <c r="H33" s="12">
        <f t="shared" si="21"/>
        <v>0</v>
      </c>
      <c r="I33" s="9"/>
      <c r="J33" s="12">
        <f t="shared" si="22"/>
        <v>0</v>
      </c>
      <c r="K33" s="9"/>
      <c r="L33" s="12">
        <f t="shared" si="23"/>
        <v>0</v>
      </c>
      <c r="M33" s="9"/>
      <c r="N33" s="12">
        <f t="shared" si="3"/>
        <v>0</v>
      </c>
      <c r="O33" s="9"/>
      <c r="P33" s="12"/>
      <c r="R33" s="12"/>
      <c r="Z33" s="24">
        <f t="shared" si="4"/>
        <v>0</v>
      </c>
      <c r="AA33" s="24">
        <f t="shared" si="5"/>
        <v>0</v>
      </c>
      <c r="AB33" s="24">
        <f t="shared" si="6"/>
        <v>0</v>
      </c>
      <c r="AC33" s="24">
        <f t="shared" si="7"/>
        <v>0</v>
      </c>
      <c r="AD33" s="24">
        <f t="shared" si="8"/>
        <v>0</v>
      </c>
      <c r="AE33" s="24">
        <f t="shared" si="9"/>
        <v>0</v>
      </c>
      <c r="AF33" s="24">
        <f t="shared" si="10"/>
        <v>0</v>
      </c>
      <c r="AG33" s="24">
        <f t="shared" si="11"/>
        <v>0</v>
      </c>
      <c r="AH33" s="24">
        <f t="shared" si="12"/>
        <v>0</v>
      </c>
      <c r="AI33" s="24">
        <f t="shared" si="13"/>
        <v>0</v>
      </c>
      <c r="AJ33" s="24">
        <f t="shared" si="14"/>
        <v>0</v>
      </c>
      <c r="AK33" s="24">
        <f t="shared" si="15"/>
        <v>0</v>
      </c>
      <c r="AL33" s="24">
        <f t="shared" si="16"/>
        <v>0</v>
      </c>
      <c r="AM33" s="24">
        <f t="shared" si="17"/>
        <v>0</v>
      </c>
      <c r="AN33" s="24">
        <f t="shared" si="18"/>
        <v>0</v>
      </c>
      <c r="AO33" s="24">
        <f t="shared" si="19"/>
        <v>0</v>
      </c>
    </row>
    <row r="34" spans="1:41" x14ac:dyDescent="0.25">
      <c r="A34" s="2">
        <v>31</v>
      </c>
      <c r="B34" s="1" t="str">
        <f>IF(ISBLANK(PRINCIPAL!B34)," ",PRINCIPAL!B34)</f>
        <v xml:space="preserve"> </v>
      </c>
      <c r="C34" s="14">
        <f t="shared" si="1"/>
        <v>0</v>
      </c>
      <c r="D34" s="12">
        <f t="shared" si="2"/>
        <v>0</v>
      </c>
      <c r="E34" s="10"/>
      <c r="F34" s="12">
        <f t="shared" si="20"/>
        <v>0</v>
      </c>
      <c r="G34" s="10"/>
      <c r="H34" s="12">
        <f t="shared" si="21"/>
        <v>0</v>
      </c>
      <c r="I34" s="10"/>
      <c r="J34" s="12">
        <f t="shared" si="22"/>
        <v>0</v>
      </c>
      <c r="K34" s="10"/>
      <c r="L34" s="12">
        <f t="shared" si="23"/>
        <v>0</v>
      </c>
      <c r="M34" s="10"/>
      <c r="N34" s="12">
        <f t="shared" si="3"/>
        <v>0</v>
      </c>
      <c r="O34" s="10"/>
      <c r="P34" s="12"/>
      <c r="R34" s="12"/>
      <c r="Z34" s="24">
        <f t="shared" si="4"/>
        <v>0</v>
      </c>
      <c r="AA34" s="24">
        <f t="shared" si="5"/>
        <v>0</v>
      </c>
      <c r="AB34" s="24">
        <f t="shared" si="6"/>
        <v>0</v>
      </c>
      <c r="AC34" s="24">
        <f t="shared" si="7"/>
        <v>0</v>
      </c>
      <c r="AD34" s="24">
        <f t="shared" si="8"/>
        <v>0</v>
      </c>
      <c r="AE34" s="24">
        <f t="shared" si="9"/>
        <v>0</v>
      </c>
      <c r="AF34" s="24">
        <f t="shared" si="10"/>
        <v>0</v>
      </c>
      <c r="AG34" s="24">
        <f t="shared" si="11"/>
        <v>0</v>
      </c>
      <c r="AH34" s="24">
        <f t="shared" si="12"/>
        <v>0</v>
      </c>
      <c r="AI34" s="24">
        <f t="shared" si="13"/>
        <v>0</v>
      </c>
      <c r="AJ34" s="24">
        <f t="shared" si="14"/>
        <v>0</v>
      </c>
      <c r="AK34" s="24">
        <f t="shared" si="15"/>
        <v>0</v>
      </c>
      <c r="AL34" s="24">
        <f t="shared" si="16"/>
        <v>0</v>
      </c>
      <c r="AM34" s="24">
        <f t="shared" si="17"/>
        <v>0</v>
      </c>
      <c r="AN34" s="24">
        <f t="shared" si="18"/>
        <v>0</v>
      </c>
      <c r="AO34" s="24">
        <f t="shared" si="19"/>
        <v>0</v>
      </c>
    </row>
    <row r="35" spans="1:41" x14ac:dyDescent="0.25">
      <c r="A35" s="2">
        <v>32</v>
      </c>
      <c r="B35" s="2" t="str">
        <f>IF(ISBLANK(PRINCIPAL!B35)," ",PRINCIPAL!B35)</f>
        <v xml:space="preserve"> </v>
      </c>
      <c r="C35" s="14">
        <f t="shared" si="1"/>
        <v>0</v>
      </c>
      <c r="D35" s="12">
        <f t="shared" si="2"/>
        <v>0</v>
      </c>
      <c r="E35" s="9"/>
      <c r="F35" s="12">
        <f t="shared" si="20"/>
        <v>0</v>
      </c>
      <c r="G35" s="9"/>
      <c r="H35" s="12">
        <f t="shared" si="21"/>
        <v>0</v>
      </c>
      <c r="I35" s="9"/>
      <c r="J35" s="12">
        <f t="shared" si="22"/>
        <v>0</v>
      </c>
      <c r="K35" s="9"/>
      <c r="L35" s="12">
        <f t="shared" si="23"/>
        <v>0</v>
      </c>
      <c r="M35" s="9"/>
      <c r="N35" s="12">
        <f t="shared" si="3"/>
        <v>0</v>
      </c>
      <c r="O35" s="9"/>
      <c r="P35" s="12"/>
      <c r="R35" s="12"/>
      <c r="Z35" s="24">
        <f t="shared" si="4"/>
        <v>0</v>
      </c>
      <c r="AA35" s="24">
        <f t="shared" si="5"/>
        <v>0</v>
      </c>
      <c r="AB35" s="24">
        <f t="shared" si="6"/>
        <v>0</v>
      </c>
      <c r="AC35" s="24">
        <f t="shared" si="7"/>
        <v>0</v>
      </c>
      <c r="AD35" s="24">
        <f t="shared" si="8"/>
        <v>0</v>
      </c>
      <c r="AE35" s="24">
        <f t="shared" si="9"/>
        <v>0</v>
      </c>
      <c r="AF35" s="24">
        <f t="shared" si="10"/>
        <v>0</v>
      </c>
      <c r="AG35" s="24">
        <f t="shared" si="11"/>
        <v>0</v>
      </c>
      <c r="AH35" s="24">
        <f t="shared" si="12"/>
        <v>0</v>
      </c>
      <c r="AI35" s="24">
        <f t="shared" si="13"/>
        <v>0</v>
      </c>
      <c r="AJ35" s="24">
        <f t="shared" si="14"/>
        <v>0</v>
      </c>
      <c r="AK35" s="24">
        <f t="shared" si="15"/>
        <v>0</v>
      </c>
      <c r="AL35" s="24">
        <f t="shared" si="16"/>
        <v>0</v>
      </c>
      <c r="AM35" s="24">
        <f t="shared" si="17"/>
        <v>0</v>
      </c>
      <c r="AN35" s="24">
        <f t="shared" si="18"/>
        <v>0</v>
      </c>
      <c r="AO35" s="24">
        <f t="shared" si="19"/>
        <v>0</v>
      </c>
    </row>
    <row r="36" spans="1:41" x14ac:dyDescent="0.25">
      <c r="A36" s="2">
        <v>33</v>
      </c>
      <c r="B36" s="1" t="str">
        <f>IF(ISBLANK(PRINCIPAL!B36)," ",PRINCIPAL!B36)</f>
        <v xml:space="preserve"> </v>
      </c>
      <c r="C36" s="14">
        <f t="shared" si="1"/>
        <v>0</v>
      </c>
      <c r="D36" s="12">
        <f t="shared" si="2"/>
        <v>0</v>
      </c>
      <c r="E36" s="10"/>
      <c r="F36" s="12">
        <f t="shared" si="20"/>
        <v>0</v>
      </c>
      <c r="G36" s="10"/>
      <c r="H36" s="12">
        <f t="shared" si="21"/>
        <v>0</v>
      </c>
      <c r="I36" s="10"/>
      <c r="J36" s="12">
        <f t="shared" si="22"/>
        <v>0</v>
      </c>
      <c r="K36" s="10"/>
      <c r="L36" s="12">
        <f t="shared" si="23"/>
        <v>0</v>
      </c>
      <c r="M36" s="10"/>
      <c r="N36" s="12">
        <f t="shared" si="3"/>
        <v>0</v>
      </c>
      <c r="O36" s="10"/>
      <c r="P36" s="12"/>
      <c r="R36" s="12"/>
      <c r="Z36" s="24">
        <f t="shared" si="4"/>
        <v>0</v>
      </c>
      <c r="AA36" s="24">
        <f t="shared" si="5"/>
        <v>0</v>
      </c>
      <c r="AB36" s="24">
        <f t="shared" si="6"/>
        <v>0</v>
      </c>
      <c r="AC36" s="24">
        <f t="shared" si="7"/>
        <v>0</v>
      </c>
      <c r="AD36" s="24">
        <f t="shared" si="8"/>
        <v>0</v>
      </c>
      <c r="AE36" s="24">
        <f t="shared" si="9"/>
        <v>0</v>
      </c>
      <c r="AF36" s="24">
        <f t="shared" si="10"/>
        <v>0</v>
      </c>
      <c r="AG36" s="24">
        <f t="shared" si="11"/>
        <v>0</v>
      </c>
      <c r="AH36" s="24">
        <f t="shared" si="12"/>
        <v>0</v>
      </c>
      <c r="AI36" s="24">
        <f t="shared" si="13"/>
        <v>0</v>
      </c>
      <c r="AJ36" s="24">
        <f t="shared" si="14"/>
        <v>0</v>
      </c>
      <c r="AK36" s="24">
        <f t="shared" si="15"/>
        <v>0</v>
      </c>
      <c r="AL36" s="24">
        <f t="shared" si="16"/>
        <v>0</v>
      </c>
      <c r="AM36" s="24">
        <f t="shared" si="17"/>
        <v>0</v>
      </c>
      <c r="AN36" s="24">
        <f t="shared" si="18"/>
        <v>0</v>
      </c>
      <c r="AO36" s="24">
        <f t="shared" si="19"/>
        <v>0</v>
      </c>
    </row>
    <row r="37" spans="1:41" x14ac:dyDescent="0.25">
      <c r="A37" s="2">
        <v>34</v>
      </c>
      <c r="B37" s="2" t="str">
        <f>IF(ISBLANK(PRINCIPAL!B37)," ",PRINCIPAL!B37)</f>
        <v xml:space="preserve"> </v>
      </c>
      <c r="C37" s="14">
        <f t="shared" si="1"/>
        <v>0</v>
      </c>
      <c r="D37" s="12">
        <f t="shared" si="2"/>
        <v>0</v>
      </c>
      <c r="E37" s="9"/>
      <c r="F37" s="12">
        <f t="shared" si="20"/>
        <v>0</v>
      </c>
      <c r="G37" s="9"/>
      <c r="H37" s="12">
        <f t="shared" si="21"/>
        <v>0</v>
      </c>
      <c r="I37" s="9"/>
      <c r="J37" s="12">
        <f t="shared" si="22"/>
        <v>0</v>
      </c>
      <c r="K37" s="9"/>
      <c r="L37" s="12">
        <f t="shared" si="23"/>
        <v>0</v>
      </c>
      <c r="M37" s="9"/>
      <c r="N37" s="12">
        <f t="shared" si="3"/>
        <v>0</v>
      </c>
      <c r="O37" s="9"/>
      <c r="P37" s="12"/>
      <c r="R37" s="12"/>
      <c r="Z37" s="24">
        <f t="shared" si="4"/>
        <v>0</v>
      </c>
      <c r="AA37" s="24">
        <f t="shared" si="5"/>
        <v>0</v>
      </c>
      <c r="AB37" s="24">
        <f t="shared" si="6"/>
        <v>0</v>
      </c>
      <c r="AC37" s="24">
        <f t="shared" si="7"/>
        <v>0</v>
      </c>
      <c r="AD37" s="24">
        <f t="shared" si="8"/>
        <v>0</v>
      </c>
      <c r="AE37" s="24">
        <f t="shared" si="9"/>
        <v>0</v>
      </c>
      <c r="AF37" s="24">
        <f t="shared" si="10"/>
        <v>0</v>
      </c>
      <c r="AG37" s="24">
        <f t="shared" si="11"/>
        <v>0</v>
      </c>
      <c r="AH37" s="24">
        <f t="shared" si="12"/>
        <v>0</v>
      </c>
      <c r="AI37" s="24">
        <f t="shared" si="13"/>
        <v>0</v>
      </c>
      <c r="AJ37" s="24">
        <f t="shared" si="14"/>
        <v>0</v>
      </c>
      <c r="AK37" s="24">
        <f t="shared" si="15"/>
        <v>0</v>
      </c>
      <c r="AL37" s="24">
        <f t="shared" si="16"/>
        <v>0</v>
      </c>
      <c r="AM37" s="24">
        <f t="shared" si="17"/>
        <v>0</v>
      </c>
      <c r="AN37" s="24">
        <f t="shared" si="18"/>
        <v>0</v>
      </c>
      <c r="AO37" s="24">
        <f t="shared" si="19"/>
        <v>0</v>
      </c>
    </row>
    <row r="38" spans="1:41" x14ac:dyDescent="0.25">
      <c r="A38" s="2">
        <v>35</v>
      </c>
      <c r="B38" s="1" t="str">
        <f>IF(ISBLANK(PRINCIPAL!B38)," ",PRINCIPAL!B38)</f>
        <v xml:space="preserve"> </v>
      </c>
      <c r="C38" s="14">
        <f t="shared" si="1"/>
        <v>0</v>
      </c>
      <c r="D38" s="12">
        <f t="shared" si="2"/>
        <v>0</v>
      </c>
      <c r="E38" s="10"/>
      <c r="F38" s="12">
        <f t="shared" si="20"/>
        <v>0</v>
      </c>
      <c r="G38" s="10"/>
      <c r="H38" s="12">
        <f t="shared" si="21"/>
        <v>0</v>
      </c>
      <c r="I38" s="10"/>
      <c r="J38" s="12">
        <f t="shared" si="22"/>
        <v>0</v>
      </c>
      <c r="K38" s="10"/>
      <c r="L38" s="12">
        <f t="shared" si="23"/>
        <v>0</v>
      </c>
      <c r="M38" s="10"/>
      <c r="N38" s="12">
        <f t="shared" si="3"/>
        <v>0</v>
      </c>
      <c r="O38" s="10"/>
      <c r="P38" s="12"/>
      <c r="R38" s="12"/>
      <c r="Z38" s="24">
        <f t="shared" si="4"/>
        <v>0</v>
      </c>
      <c r="AA38" s="24">
        <f t="shared" si="5"/>
        <v>0</v>
      </c>
      <c r="AB38" s="24">
        <f t="shared" si="6"/>
        <v>0</v>
      </c>
      <c r="AC38" s="24">
        <f t="shared" si="7"/>
        <v>0</v>
      </c>
      <c r="AD38" s="24">
        <f t="shared" si="8"/>
        <v>0</v>
      </c>
      <c r="AE38" s="24">
        <f t="shared" si="9"/>
        <v>0</v>
      </c>
      <c r="AF38" s="24">
        <f t="shared" si="10"/>
        <v>0</v>
      </c>
      <c r="AG38" s="24">
        <f t="shared" si="11"/>
        <v>0</v>
      </c>
      <c r="AH38" s="24">
        <f t="shared" si="12"/>
        <v>0</v>
      </c>
      <c r="AI38" s="24">
        <f t="shared" si="13"/>
        <v>0</v>
      </c>
      <c r="AJ38" s="24">
        <f t="shared" si="14"/>
        <v>0</v>
      </c>
      <c r="AK38" s="24">
        <f t="shared" si="15"/>
        <v>0</v>
      </c>
      <c r="AL38" s="24">
        <f t="shared" si="16"/>
        <v>0</v>
      </c>
      <c r="AM38" s="24">
        <f t="shared" si="17"/>
        <v>0</v>
      </c>
      <c r="AN38" s="24">
        <f t="shared" si="18"/>
        <v>0</v>
      </c>
      <c r="AO38" s="24">
        <f t="shared" si="19"/>
        <v>0</v>
      </c>
    </row>
    <row r="39" spans="1:41" x14ac:dyDescent="0.25">
      <c r="A39" s="2">
        <v>36</v>
      </c>
      <c r="B39" s="2" t="str">
        <f>IF(ISBLANK(PRINCIPAL!B39)," ",PRINCIPAL!B39)</f>
        <v xml:space="preserve"> </v>
      </c>
      <c r="C39" s="14">
        <f t="shared" si="1"/>
        <v>0</v>
      </c>
      <c r="D39" s="12">
        <f t="shared" si="2"/>
        <v>0</v>
      </c>
      <c r="E39" s="9"/>
      <c r="F39" s="12">
        <f t="shared" si="20"/>
        <v>0</v>
      </c>
      <c r="G39" s="9"/>
      <c r="H39" s="12">
        <f t="shared" si="21"/>
        <v>0</v>
      </c>
      <c r="I39" s="9"/>
      <c r="J39" s="12">
        <f t="shared" si="22"/>
        <v>0</v>
      </c>
      <c r="K39" s="9"/>
      <c r="L39" s="12">
        <f t="shared" si="23"/>
        <v>0</v>
      </c>
      <c r="M39" s="9"/>
      <c r="N39" s="12">
        <f t="shared" si="3"/>
        <v>0</v>
      </c>
      <c r="O39" s="9"/>
      <c r="P39" s="12"/>
      <c r="R39" s="12"/>
      <c r="Z39" s="24">
        <f t="shared" si="4"/>
        <v>0</v>
      </c>
      <c r="AA39" s="24">
        <f t="shared" si="5"/>
        <v>0</v>
      </c>
      <c r="AB39" s="24">
        <f t="shared" si="6"/>
        <v>0</v>
      </c>
      <c r="AC39" s="24">
        <f t="shared" si="7"/>
        <v>0</v>
      </c>
      <c r="AD39" s="24">
        <f t="shared" si="8"/>
        <v>0</v>
      </c>
      <c r="AE39" s="24">
        <f t="shared" si="9"/>
        <v>0</v>
      </c>
      <c r="AF39" s="24">
        <f t="shared" si="10"/>
        <v>0</v>
      </c>
      <c r="AG39" s="24">
        <f t="shared" si="11"/>
        <v>0</v>
      </c>
      <c r="AH39" s="24">
        <f t="shared" si="12"/>
        <v>0</v>
      </c>
      <c r="AI39" s="24">
        <f t="shared" si="13"/>
        <v>0</v>
      </c>
      <c r="AJ39" s="24">
        <f t="shared" si="14"/>
        <v>0</v>
      </c>
      <c r="AK39" s="24">
        <f t="shared" si="15"/>
        <v>0</v>
      </c>
      <c r="AL39" s="24">
        <f t="shared" si="16"/>
        <v>0</v>
      </c>
      <c r="AM39" s="24">
        <f t="shared" si="17"/>
        <v>0</v>
      </c>
      <c r="AN39" s="24">
        <f t="shared" si="18"/>
        <v>0</v>
      </c>
      <c r="AO39" s="24">
        <f t="shared" si="19"/>
        <v>0</v>
      </c>
    </row>
    <row r="40" spans="1:41" x14ac:dyDescent="0.25">
      <c r="A40" s="2">
        <v>37</v>
      </c>
      <c r="B40" s="1" t="str">
        <f>IF(ISBLANK(PRINCIPAL!B40)," ",PRINCIPAL!B40)</f>
        <v xml:space="preserve"> </v>
      </c>
      <c r="C40" s="14">
        <f t="shared" si="1"/>
        <v>0</v>
      </c>
      <c r="D40" s="12">
        <f t="shared" si="2"/>
        <v>0</v>
      </c>
      <c r="E40" s="10"/>
      <c r="F40" s="12">
        <f t="shared" si="20"/>
        <v>0</v>
      </c>
      <c r="G40" s="10"/>
      <c r="H40" s="12">
        <f t="shared" si="21"/>
        <v>0</v>
      </c>
      <c r="I40" s="10"/>
      <c r="J40" s="12">
        <f t="shared" si="22"/>
        <v>0</v>
      </c>
      <c r="K40" s="10"/>
      <c r="L40" s="12">
        <f t="shared" si="23"/>
        <v>0</v>
      </c>
      <c r="M40" s="10"/>
      <c r="N40" s="12">
        <f t="shared" si="3"/>
        <v>0</v>
      </c>
      <c r="O40" s="10"/>
      <c r="P40" s="12"/>
      <c r="R40" s="12"/>
      <c r="Z40" s="24">
        <f t="shared" si="4"/>
        <v>0</v>
      </c>
      <c r="AA40" s="24">
        <f t="shared" si="5"/>
        <v>0</v>
      </c>
      <c r="AB40" s="24">
        <f t="shared" si="6"/>
        <v>0</v>
      </c>
      <c r="AC40" s="24">
        <f t="shared" si="7"/>
        <v>0</v>
      </c>
      <c r="AD40" s="24">
        <f t="shared" si="8"/>
        <v>0</v>
      </c>
      <c r="AE40" s="24">
        <f t="shared" si="9"/>
        <v>0</v>
      </c>
      <c r="AF40" s="24">
        <f t="shared" si="10"/>
        <v>0</v>
      </c>
      <c r="AG40" s="24">
        <f t="shared" si="11"/>
        <v>0</v>
      </c>
      <c r="AH40" s="24">
        <f t="shared" si="12"/>
        <v>0</v>
      </c>
      <c r="AI40" s="24">
        <f t="shared" si="13"/>
        <v>0</v>
      </c>
      <c r="AJ40" s="24">
        <f t="shared" si="14"/>
        <v>0</v>
      </c>
      <c r="AK40" s="24">
        <f t="shared" si="15"/>
        <v>0</v>
      </c>
      <c r="AL40" s="24">
        <f t="shared" si="16"/>
        <v>0</v>
      </c>
      <c r="AM40" s="24">
        <f t="shared" si="17"/>
        <v>0</v>
      </c>
      <c r="AN40" s="24">
        <f t="shared" si="18"/>
        <v>0</v>
      </c>
      <c r="AO40" s="24">
        <f t="shared" si="19"/>
        <v>0</v>
      </c>
    </row>
    <row r="41" spans="1:41" x14ac:dyDescent="0.25">
      <c r="A41" s="2">
        <v>38</v>
      </c>
      <c r="B41" s="2" t="str">
        <f>IF(ISBLANK(PRINCIPAL!B41)," ",PRINCIPAL!B41)</f>
        <v xml:space="preserve"> </v>
      </c>
      <c r="C41" s="14">
        <f t="shared" si="1"/>
        <v>0</v>
      </c>
      <c r="D41" s="12">
        <f t="shared" si="2"/>
        <v>0</v>
      </c>
      <c r="E41" s="9"/>
      <c r="F41" s="12">
        <f t="shared" si="20"/>
        <v>0</v>
      </c>
      <c r="G41" s="9"/>
      <c r="H41" s="12">
        <f t="shared" si="21"/>
        <v>0</v>
      </c>
      <c r="I41" s="9"/>
      <c r="J41" s="12">
        <f t="shared" si="22"/>
        <v>0</v>
      </c>
      <c r="K41" s="9"/>
      <c r="L41" s="12">
        <f t="shared" si="23"/>
        <v>0</v>
      </c>
      <c r="M41" s="9"/>
      <c r="N41" s="12">
        <f t="shared" si="3"/>
        <v>0</v>
      </c>
      <c r="O41" s="9"/>
      <c r="P41" s="12"/>
      <c r="R41" s="12"/>
      <c r="Z41" s="24">
        <f t="shared" si="4"/>
        <v>0</v>
      </c>
      <c r="AA41" s="24">
        <f t="shared" si="5"/>
        <v>0</v>
      </c>
      <c r="AB41" s="24">
        <f t="shared" si="6"/>
        <v>0</v>
      </c>
      <c r="AC41" s="24">
        <f t="shared" si="7"/>
        <v>0</v>
      </c>
      <c r="AD41" s="24">
        <f t="shared" si="8"/>
        <v>0</v>
      </c>
      <c r="AE41" s="24">
        <f t="shared" si="9"/>
        <v>0</v>
      </c>
      <c r="AF41" s="24">
        <f t="shared" si="10"/>
        <v>0</v>
      </c>
      <c r="AG41" s="24">
        <f t="shared" si="11"/>
        <v>0</v>
      </c>
      <c r="AH41" s="24">
        <f t="shared" si="12"/>
        <v>0</v>
      </c>
      <c r="AI41" s="24">
        <f t="shared" si="13"/>
        <v>0</v>
      </c>
      <c r="AJ41" s="24">
        <f t="shared" si="14"/>
        <v>0</v>
      </c>
      <c r="AK41" s="24">
        <f t="shared" si="15"/>
        <v>0</v>
      </c>
      <c r="AL41" s="24">
        <f t="shared" si="16"/>
        <v>0</v>
      </c>
      <c r="AM41" s="24">
        <f t="shared" si="17"/>
        <v>0</v>
      </c>
      <c r="AN41" s="24">
        <f t="shared" si="18"/>
        <v>0</v>
      </c>
      <c r="AO41" s="24">
        <f t="shared" si="19"/>
        <v>0</v>
      </c>
    </row>
    <row r="42" spans="1:41" x14ac:dyDescent="0.25">
      <c r="A42" s="2">
        <v>39</v>
      </c>
      <c r="B42" s="1" t="str">
        <f>IF(ISBLANK(PRINCIPAL!B42)," ",PRINCIPAL!B42)</f>
        <v xml:space="preserve"> </v>
      </c>
      <c r="C42" s="14">
        <f t="shared" si="1"/>
        <v>0</v>
      </c>
      <c r="D42" s="12">
        <f t="shared" si="2"/>
        <v>0</v>
      </c>
      <c r="E42" s="10"/>
      <c r="F42" s="12">
        <f t="shared" si="20"/>
        <v>0</v>
      </c>
      <c r="G42" s="10"/>
      <c r="H42" s="12">
        <f t="shared" si="21"/>
        <v>0</v>
      </c>
      <c r="I42" s="10"/>
      <c r="J42" s="12">
        <f t="shared" si="22"/>
        <v>0</v>
      </c>
      <c r="K42" s="10"/>
      <c r="L42" s="12">
        <f t="shared" si="23"/>
        <v>0</v>
      </c>
      <c r="M42" s="10"/>
      <c r="N42" s="12">
        <f t="shared" si="3"/>
        <v>0</v>
      </c>
      <c r="O42" s="10"/>
      <c r="P42" s="12"/>
      <c r="R42" s="12"/>
      <c r="Z42" s="24">
        <f t="shared" si="4"/>
        <v>0</v>
      </c>
      <c r="AA42" s="24">
        <f t="shared" si="5"/>
        <v>0</v>
      </c>
      <c r="AB42" s="24">
        <f t="shared" si="6"/>
        <v>0</v>
      </c>
      <c r="AC42" s="24">
        <f t="shared" si="7"/>
        <v>0</v>
      </c>
      <c r="AD42" s="24">
        <f t="shared" si="8"/>
        <v>0</v>
      </c>
      <c r="AE42" s="24">
        <f t="shared" si="9"/>
        <v>0</v>
      </c>
      <c r="AF42" s="24">
        <f t="shared" si="10"/>
        <v>0</v>
      </c>
      <c r="AG42" s="24">
        <f t="shared" si="11"/>
        <v>0</v>
      </c>
      <c r="AH42" s="24">
        <f t="shared" si="12"/>
        <v>0</v>
      </c>
      <c r="AI42" s="24">
        <f t="shared" si="13"/>
        <v>0</v>
      </c>
      <c r="AJ42" s="24">
        <f t="shared" si="14"/>
        <v>0</v>
      </c>
      <c r="AK42" s="24">
        <f t="shared" si="15"/>
        <v>0</v>
      </c>
      <c r="AL42" s="24">
        <f t="shared" si="16"/>
        <v>0</v>
      </c>
      <c r="AM42" s="24">
        <f t="shared" si="17"/>
        <v>0</v>
      </c>
      <c r="AN42" s="24">
        <f t="shared" si="18"/>
        <v>0</v>
      </c>
      <c r="AO42" s="24">
        <f t="shared" si="19"/>
        <v>0</v>
      </c>
    </row>
    <row r="43" spans="1:41" x14ac:dyDescent="0.25">
      <c r="A43" s="2">
        <v>40</v>
      </c>
      <c r="B43" s="2" t="str">
        <f>IF(ISBLANK(PRINCIPAL!B43)," ",PRINCIPAL!B43)</f>
        <v xml:space="preserve"> </v>
      </c>
      <c r="C43" s="14">
        <f t="shared" si="1"/>
        <v>0</v>
      </c>
      <c r="D43" s="12">
        <f t="shared" si="2"/>
        <v>0</v>
      </c>
      <c r="E43" s="11"/>
      <c r="F43" s="12">
        <f t="shared" si="20"/>
        <v>0</v>
      </c>
      <c r="G43" s="11"/>
      <c r="H43" s="12">
        <f t="shared" si="21"/>
        <v>0</v>
      </c>
      <c r="I43" s="11"/>
      <c r="J43" s="12">
        <f t="shared" si="22"/>
        <v>0</v>
      </c>
      <c r="K43" s="11"/>
      <c r="L43" s="12">
        <f t="shared" si="23"/>
        <v>0</v>
      </c>
      <c r="M43" s="11"/>
      <c r="N43" s="12">
        <f t="shared" si="3"/>
        <v>0</v>
      </c>
      <c r="O43" s="11"/>
      <c r="P43" s="12"/>
      <c r="R43" s="12"/>
      <c r="Z43" s="24">
        <f t="shared" si="4"/>
        <v>0</v>
      </c>
      <c r="AA43" s="24">
        <f t="shared" si="5"/>
        <v>0</v>
      </c>
      <c r="AB43" s="24">
        <f t="shared" si="6"/>
        <v>0</v>
      </c>
      <c r="AC43" s="24">
        <f t="shared" si="7"/>
        <v>0</v>
      </c>
      <c r="AD43" s="24">
        <f t="shared" si="8"/>
        <v>0</v>
      </c>
      <c r="AE43" s="24">
        <f t="shared" si="9"/>
        <v>0</v>
      </c>
      <c r="AF43" s="24">
        <f t="shared" si="10"/>
        <v>0</v>
      </c>
      <c r="AG43" s="24">
        <f t="shared" si="11"/>
        <v>0</v>
      </c>
      <c r="AH43" s="24">
        <f t="shared" si="12"/>
        <v>0</v>
      </c>
      <c r="AI43" s="24">
        <f t="shared" si="13"/>
        <v>0</v>
      </c>
      <c r="AJ43" s="24">
        <f t="shared" si="14"/>
        <v>0</v>
      </c>
      <c r="AK43" s="24">
        <f t="shared" si="15"/>
        <v>0</v>
      </c>
      <c r="AL43" s="24">
        <f t="shared" si="16"/>
        <v>0</v>
      </c>
      <c r="AM43" s="24">
        <f t="shared" si="17"/>
        <v>0</v>
      </c>
      <c r="AN43" s="24">
        <f t="shared" si="18"/>
        <v>0</v>
      </c>
      <c r="AO43" s="24">
        <f t="shared" si="19"/>
        <v>0</v>
      </c>
    </row>
  </sheetData>
  <sheetProtection password="921F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2"/>
    <col min="2" max="2" width="51" style="2" customWidth="1"/>
    <col min="3" max="3" width="5" style="2" customWidth="1"/>
    <col min="4" max="4" width="5.140625" style="3" customWidth="1"/>
    <col min="5" max="5" width="11.42578125" style="3"/>
    <col min="6" max="6" width="4.28515625" style="3" customWidth="1"/>
    <col min="7" max="7" width="11.42578125" style="3"/>
    <col min="8" max="8" width="4.42578125" style="3" customWidth="1"/>
    <col min="9" max="9" width="11.42578125" style="3"/>
    <col min="10" max="10" width="4.85546875" style="3" customWidth="1"/>
    <col min="11" max="11" width="11.42578125" style="3"/>
    <col min="12" max="12" width="4.42578125" style="3" customWidth="1"/>
    <col min="13" max="13" width="11.42578125" style="3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5" style="3" customWidth="1"/>
    <col min="19" max="19" width="11.42578125" style="3"/>
    <col min="20" max="20" width="4.140625" style="3" customWidth="1"/>
    <col min="21" max="21" width="11.42578125" style="3"/>
    <col min="22" max="22" width="4" style="2" customWidth="1"/>
    <col min="23" max="23" width="11.42578125" style="2"/>
    <col min="24" max="24" width="4.28515625" style="2" customWidth="1"/>
    <col min="25" max="25" width="11.42578125" style="2"/>
    <col min="26" max="26" width="11.42578125" style="3"/>
    <col min="27" max="27" width="13.28515625" style="3" customWidth="1"/>
    <col min="28" max="28" width="11.42578125" style="3"/>
    <col min="29" max="29" width="13" style="3" customWidth="1"/>
    <col min="30" max="30" width="11.42578125" style="3"/>
    <col min="31" max="31" width="13.28515625" style="3" customWidth="1"/>
    <col min="32" max="32" width="11.42578125" style="3"/>
    <col min="33" max="33" width="13" style="3" customWidth="1"/>
    <col min="34" max="34" width="11.42578125" style="3"/>
    <col min="35" max="35" width="13.7109375" style="3" customWidth="1"/>
    <col min="36" max="36" width="11.42578125" style="3"/>
    <col min="37" max="37" width="13" style="3" customWidth="1"/>
    <col min="38" max="38" width="11.42578125" style="3"/>
    <col min="39" max="39" width="13.5703125" style="3" customWidth="1"/>
    <col min="40" max="40" width="11.42578125" style="3"/>
    <col min="41" max="41" width="13" style="3" customWidth="1"/>
    <col min="42" max="16384" width="11.42578125" style="2"/>
  </cols>
  <sheetData>
    <row r="1" spans="1:41" ht="15.75" thickBot="1" x14ac:dyDescent="0.3">
      <c r="B1" s="2" t="s">
        <v>20</v>
      </c>
      <c r="Z1" s="34" t="s">
        <v>58</v>
      </c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21"/>
    </row>
    <row r="2" spans="1:41" x14ac:dyDescent="0.25">
      <c r="Z2" s="36" t="s">
        <v>1</v>
      </c>
      <c r="AA2" s="37"/>
      <c r="AB2" s="36" t="s">
        <v>2</v>
      </c>
      <c r="AC2" s="37"/>
      <c r="AD2" s="36" t="s">
        <v>3</v>
      </c>
      <c r="AE2" s="37"/>
      <c r="AF2" s="36" t="s">
        <v>4</v>
      </c>
      <c r="AG2" s="37"/>
      <c r="AH2" s="36" t="s">
        <v>5</v>
      </c>
      <c r="AI2" s="37"/>
      <c r="AJ2" s="36" t="s">
        <v>6</v>
      </c>
      <c r="AK2" s="37"/>
      <c r="AL2" s="36" t="s">
        <v>7</v>
      </c>
      <c r="AM2" s="37"/>
      <c r="AN2" s="36" t="s">
        <v>8</v>
      </c>
      <c r="AO2" s="37"/>
    </row>
    <row r="3" spans="1:41" ht="15.75" thickBot="1" x14ac:dyDescent="0.3">
      <c r="B3" s="2" t="s">
        <v>0</v>
      </c>
      <c r="E3" s="3" t="s">
        <v>12</v>
      </c>
      <c r="G3" s="3" t="s">
        <v>10</v>
      </c>
      <c r="I3" s="3" t="s">
        <v>11</v>
      </c>
      <c r="K3" s="3" t="s">
        <v>13</v>
      </c>
      <c r="M3" s="3" t="s">
        <v>14</v>
      </c>
      <c r="O3" s="3" t="s">
        <v>15</v>
      </c>
      <c r="Q3" s="3" t="s">
        <v>16</v>
      </c>
      <c r="S3" s="3" t="s">
        <v>17</v>
      </c>
      <c r="U3" s="3" t="s">
        <v>18</v>
      </c>
      <c r="Z3" s="26" t="s">
        <v>29</v>
      </c>
      <c r="AA3" s="27" t="s">
        <v>30</v>
      </c>
      <c r="AB3" s="26" t="s">
        <v>29</v>
      </c>
      <c r="AC3" s="27" t="s">
        <v>30</v>
      </c>
      <c r="AD3" s="26" t="s">
        <v>29</v>
      </c>
      <c r="AE3" s="27" t="s">
        <v>30</v>
      </c>
      <c r="AF3" s="26" t="s">
        <v>29</v>
      </c>
      <c r="AG3" s="27" t="s">
        <v>30</v>
      </c>
      <c r="AH3" s="26" t="s">
        <v>29</v>
      </c>
      <c r="AI3" s="27" t="s">
        <v>30</v>
      </c>
      <c r="AJ3" s="26" t="s">
        <v>29</v>
      </c>
      <c r="AK3" s="27" t="s">
        <v>30</v>
      </c>
      <c r="AL3" s="26" t="s">
        <v>29</v>
      </c>
      <c r="AM3" s="27" t="s">
        <v>30</v>
      </c>
      <c r="AN3" s="26" t="s">
        <v>29</v>
      </c>
      <c r="AO3" s="27" t="s">
        <v>30</v>
      </c>
    </row>
    <row r="4" spans="1:41" x14ac:dyDescent="0.25">
      <c r="A4" s="2">
        <v>1</v>
      </c>
      <c r="B4" s="4" t="str">
        <f>IF(ISBLANK(PRINCIPAL!B4)," ",PRINCIPAL!B4)</f>
        <v xml:space="preserve"> </v>
      </c>
      <c r="C4" s="14">
        <f>D4+F4+H4+J4+L4+N4+P4+R4+T4</f>
        <v>0</v>
      </c>
      <c r="D4" s="13">
        <f>IF(ISBLANK(E4),0,1)</f>
        <v>0</v>
      </c>
      <c r="E4" s="8"/>
      <c r="F4" s="13">
        <f t="shared" ref="F4:L19" si="0">IF(ISBLANK(G4),0,1)</f>
        <v>0</v>
      </c>
      <c r="G4" s="8"/>
      <c r="H4" s="13">
        <f t="shared" si="0"/>
        <v>0</v>
      </c>
      <c r="I4" s="8"/>
      <c r="J4" s="13">
        <f t="shared" si="0"/>
        <v>0</v>
      </c>
      <c r="K4" s="8"/>
      <c r="L4" s="13">
        <f t="shared" si="0"/>
        <v>0</v>
      </c>
      <c r="M4" s="8"/>
      <c r="N4" s="12">
        <f>IF(ISBLANK(O4),0,1)</f>
        <v>0</v>
      </c>
      <c r="O4" s="25"/>
      <c r="P4" s="12">
        <f>IF(ISBLANK(Q4),0,1)</f>
        <v>0</v>
      </c>
      <c r="Q4" s="25"/>
      <c r="R4" s="12">
        <f>IF(ISBLANK(S4),0,1)</f>
        <v>0</v>
      </c>
      <c r="S4" s="25"/>
      <c r="T4" s="12">
        <f>IF(ISBLANK(U4),0,1)</f>
        <v>0</v>
      </c>
      <c r="U4" s="25"/>
      <c r="Z4" s="24">
        <f>ROUND(2*D4*E4+2*F4*G4+1*L4*M4+1*N4*O4+1*T4*U4,2)</f>
        <v>0</v>
      </c>
      <c r="AA4" s="24">
        <f>2*D4+2*F4+1*L4+1*N4+1*T4</f>
        <v>0</v>
      </c>
      <c r="AB4" s="24">
        <f>ROUND(1*P4*Q4,2)</f>
        <v>0</v>
      </c>
      <c r="AC4" s="24">
        <f>1*P4</f>
        <v>0</v>
      </c>
      <c r="AD4" s="24">
        <f>ROUND(1*D4*E4+3*H4*I4+1*R4*S4,2)</f>
        <v>0</v>
      </c>
      <c r="AE4" s="24">
        <f>1*D4+3*H4+1*R4</f>
        <v>0</v>
      </c>
      <c r="AF4" s="24">
        <f>ROUND(2*D4*E4+1*F4*G4+1*R4*S4,2)</f>
        <v>0</v>
      </c>
      <c r="AG4" s="24">
        <f>2*D4+1*F4+1*R4</f>
        <v>0</v>
      </c>
      <c r="AH4" s="24">
        <f>ROUND(1*H4*I4+1*J4*K4+1*N4*O4+1*P4*Q4+2*R4*S4,2)</f>
        <v>0</v>
      </c>
      <c r="AI4" s="24">
        <f>1*H4+1*J4+1*N4+1*P4+2*R4</f>
        <v>0</v>
      </c>
      <c r="AJ4" s="24">
        <f>ROUND(1*D4*E4+2*F4*G4+2*H4*I4+4*J4*K4+2*L4*M4+3*N4*O4+3*P4*Q4+3*R4*S4+4*T4*U4,2)</f>
        <v>0</v>
      </c>
      <c r="AK4" s="24">
        <f>1*D4+2*F4+2*H4+4*J4+2*L4+3*N4+3*P4+3*R4+4*T4</f>
        <v>0</v>
      </c>
      <c r="AL4" s="24">
        <f>ROUND(1*F4*G4+1*H4*I4+1*J4*K4+1*T4*U4,2)</f>
        <v>0</v>
      </c>
      <c r="AM4" s="24">
        <f>1*F4+1*H4+1*J4+1*T4</f>
        <v>0</v>
      </c>
      <c r="AN4" s="24">
        <f>ROUND(1*F4*G4+1*H4*I4+1*L4*M4+1*N4*O4+1*P4*Q4+1*T4*U4,2)</f>
        <v>0</v>
      </c>
      <c r="AO4" s="24">
        <f>1*F4+1*H4+1*L4+1*N4+1*P4+1*T4</f>
        <v>0</v>
      </c>
    </row>
    <row r="5" spans="1:41" x14ac:dyDescent="0.25">
      <c r="A5" s="2">
        <v>2</v>
      </c>
      <c r="B5" s="2" t="str">
        <f>IF(ISBLANK(PRINCIPAL!B5)," ",PRINCIPAL!B5)</f>
        <v xml:space="preserve"> </v>
      </c>
      <c r="C5" s="14">
        <f t="shared" ref="C5:C43" si="1">D5+F5+H5+J5+L5+N5+P5+R5+T5</f>
        <v>0</v>
      </c>
      <c r="D5" s="12">
        <f t="shared" ref="D5:D43" si="2">IF(ISBLANK(E5),0,1)</f>
        <v>0</v>
      </c>
      <c r="E5" s="9"/>
      <c r="F5" s="12">
        <f t="shared" si="0"/>
        <v>0</v>
      </c>
      <c r="G5" s="9"/>
      <c r="H5" s="12">
        <f t="shared" si="0"/>
        <v>0</v>
      </c>
      <c r="I5" s="9"/>
      <c r="J5" s="12">
        <f t="shared" si="0"/>
        <v>0</v>
      </c>
      <c r="K5" s="9"/>
      <c r="L5" s="12">
        <f t="shared" si="0"/>
        <v>0</v>
      </c>
      <c r="M5" s="9"/>
      <c r="N5" s="12">
        <f t="shared" ref="N5:N43" si="3">IF(ISBLANK(O5),0,1)</f>
        <v>0</v>
      </c>
      <c r="O5" s="9"/>
      <c r="P5" s="12">
        <f t="shared" ref="P5:P43" si="4">IF(ISBLANK(Q5),0,1)</f>
        <v>0</v>
      </c>
      <c r="Q5" s="9"/>
      <c r="R5" s="12">
        <f t="shared" ref="R5:R43" si="5">IF(ISBLANK(S5),0,1)</f>
        <v>0</v>
      </c>
      <c r="S5" s="9"/>
      <c r="T5" s="12">
        <f t="shared" ref="T5:T43" si="6">IF(ISBLANK(U5),0,1)</f>
        <v>0</v>
      </c>
      <c r="U5" s="9"/>
      <c r="Z5" s="24">
        <f>ROUND(2*D5*E5+2*F5*G5+1*L5*M5+1*N5*O5+1*T5*U5,2)</f>
        <v>0</v>
      </c>
      <c r="AA5" s="24">
        <f t="shared" ref="AA5:AA43" si="7">2*D5+2*F5+1*L5+1*N5+1*T5</f>
        <v>0</v>
      </c>
      <c r="AB5" s="24">
        <f t="shared" ref="AB5:AB43" si="8">ROUND(1*P5*Q5,2)</f>
        <v>0</v>
      </c>
      <c r="AC5" s="24">
        <f t="shared" ref="AC5:AC43" si="9">1*P5</f>
        <v>0</v>
      </c>
      <c r="AD5" s="24">
        <f t="shared" ref="AD5:AD43" si="10">ROUND(1*D5*E5+3*H5*I5+1*R5*S5,2)</f>
        <v>0</v>
      </c>
      <c r="AE5" s="24">
        <f t="shared" ref="AE5:AE43" si="11">1*D5+3*H5+1*R5</f>
        <v>0</v>
      </c>
      <c r="AF5" s="24">
        <f t="shared" ref="AF5:AF43" si="12">ROUND(2*D5*E5+1*F5*G5+1*R5*S5,2)</f>
        <v>0</v>
      </c>
      <c r="AG5" s="24">
        <f t="shared" ref="AG5:AG43" si="13">2*D5+1*F5+1*R5</f>
        <v>0</v>
      </c>
      <c r="AH5" s="24">
        <f t="shared" ref="AH5:AH43" si="14">ROUND(1*H5*I5+1*J5*K5+1*N5*O5+1*P5*Q5+2*R5*S5,2)</f>
        <v>0</v>
      </c>
      <c r="AI5" s="24">
        <f t="shared" ref="AI5:AI43" si="15">1*H5+1*J5+1*N5+1*P5+2*R5</f>
        <v>0</v>
      </c>
      <c r="AJ5" s="24">
        <f t="shared" ref="AJ5:AJ43" si="16">ROUND(1*D5*E5+2*F5*G5+2*H5*I5+4*J5*K5+2*L5*M5+3*N5*O5+3*P5*Q5+3*R5*S5+4*T5*U5,2)</f>
        <v>0</v>
      </c>
      <c r="AK5" s="24">
        <f t="shared" ref="AK5:AK43" si="17">1*D5+2*F5+2*H5+4*J5+2*L5+3*N5+3*P5+3*R5+4*T5</f>
        <v>0</v>
      </c>
      <c r="AL5" s="24">
        <f t="shared" ref="AL5:AL43" si="18">ROUND(1*F5*G5+1*H5*I5+1*J5*K5+1*T5*U5,2)</f>
        <v>0</v>
      </c>
      <c r="AM5" s="24">
        <f t="shared" ref="AM5:AM43" si="19">1*F5+1*H5+1*J5+1*T5</f>
        <v>0</v>
      </c>
      <c r="AN5" s="24">
        <f t="shared" ref="AN5:AN43" si="20">ROUND(1*F5*G5+1*H5*I5+1*L5*M5+1*N5*O5+1*P5*Q5+1*T5*U5,2)</f>
        <v>0</v>
      </c>
      <c r="AO5" s="24">
        <f t="shared" ref="AO5:AO43" si="21">1*F5+1*H5+1*L5+1*N5+1*P5+1*T5</f>
        <v>0</v>
      </c>
    </row>
    <row r="6" spans="1:41" x14ac:dyDescent="0.25">
      <c r="A6" s="2">
        <v>3</v>
      </c>
      <c r="B6" s="1" t="str">
        <f>IF(ISBLANK(PRINCIPAL!B6)," ",PRINCIPAL!B6)</f>
        <v xml:space="preserve"> </v>
      </c>
      <c r="C6" s="14">
        <f t="shared" si="1"/>
        <v>0</v>
      </c>
      <c r="D6" s="12">
        <f t="shared" si="2"/>
        <v>0</v>
      </c>
      <c r="E6" s="10"/>
      <c r="F6" s="12">
        <f t="shared" si="0"/>
        <v>0</v>
      </c>
      <c r="G6" s="10"/>
      <c r="H6" s="12">
        <f t="shared" si="0"/>
        <v>0</v>
      </c>
      <c r="I6" s="10"/>
      <c r="J6" s="12">
        <f t="shared" si="0"/>
        <v>0</v>
      </c>
      <c r="K6" s="10"/>
      <c r="L6" s="12">
        <f t="shared" si="0"/>
        <v>0</v>
      </c>
      <c r="M6" s="10"/>
      <c r="N6" s="12">
        <f t="shared" si="3"/>
        <v>0</v>
      </c>
      <c r="O6" s="10"/>
      <c r="P6" s="12">
        <f t="shared" si="4"/>
        <v>0</v>
      </c>
      <c r="Q6" s="10"/>
      <c r="R6" s="12">
        <f t="shared" si="5"/>
        <v>0</v>
      </c>
      <c r="S6" s="10"/>
      <c r="T6" s="12">
        <f t="shared" si="6"/>
        <v>0</v>
      </c>
      <c r="U6" s="10"/>
      <c r="Z6" s="24">
        <f t="shared" ref="Z6:Z43" si="22">ROUND(2*D6*E6+2*F6*G6+1*L6*M6+1*N6*O6+1*T6*U6,2)</f>
        <v>0</v>
      </c>
      <c r="AA6" s="24">
        <f t="shared" si="7"/>
        <v>0</v>
      </c>
      <c r="AB6" s="24">
        <f t="shared" si="8"/>
        <v>0</v>
      </c>
      <c r="AC6" s="24">
        <f t="shared" si="9"/>
        <v>0</v>
      </c>
      <c r="AD6" s="24">
        <f t="shared" si="10"/>
        <v>0</v>
      </c>
      <c r="AE6" s="24">
        <f t="shared" si="11"/>
        <v>0</v>
      </c>
      <c r="AF6" s="24">
        <f t="shared" si="12"/>
        <v>0</v>
      </c>
      <c r="AG6" s="24">
        <f t="shared" si="13"/>
        <v>0</v>
      </c>
      <c r="AH6" s="24">
        <f t="shared" si="14"/>
        <v>0</v>
      </c>
      <c r="AI6" s="24">
        <f t="shared" si="15"/>
        <v>0</v>
      </c>
      <c r="AJ6" s="24">
        <f t="shared" si="16"/>
        <v>0</v>
      </c>
      <c r="AK6" s="24">
        <f t="shared" si="17"/>
        <v>0</v>
      </c>
      <c r="AL6" s="24">
        <f t="shared" si="18"/>
        <v>0</v>
      </c>
      <c r="AM6" s="24">
        <f t="shared" si="19"/>
        <v>0</v>
      </c>
      <c r="AN6" s="24">
        <f t="shared" si="20"/>
        <v>0</v>
      </c>
      <c r="AO6" s="24">
        <f t="shared" si="21"/>
        <v>0</v>
      </c>
    </row>
    <row r="7" spans="1:41" x14ac:dyDescent="0.25">
      <c r="A7" s="2">
        <v>4</v>
      </c>
      <c r="B7" s="2" t="str">
        <f>IF(ISBLANK(PRINCIPAL!B7)," ",PRINCIPAL!B7)</f>
        <v xml:space="preserve"> </v>
      </c>
      <c r="C7" s="14">
        <f t="shared" si="1"/>
        <v>0</v>
      </c>
      <c r="D7" s="12">
        <f t="shared" si="2"/>
        <v>0</v>
      </c>
      <c r="E7" s="9"/>
      <c r="F7" s="12">
        <f t="shared" si="0"/>
        <v>0</v>
      </c>
      <c r="G7" s="9"/>
      <c r="H7" s="12">
        <f t="shared" si="0"/>
        <v>0</v>
      </c>
      <c r="I7" s="9"/>
      <c r="J7" s="12">
        <f t="shared" si="0"/>
        <v>0</v>
      </c>
      <c r="K7" s="9"/>
      <c r="L7" s="12">
        <f t="shared" si="0"/>
        <v>0</v>
      </c>
      <c r="M7" s="9"/>
      <c r="N7" s="12">
        <f t="shared" si="3"/>
        <v>0</v>
      </c>
      <c r="O7" s="9"/>
      <c r="P7" s="12">
        <f t="shared" si="4"/>
        <v>0</v>
      </c>
      <c r="Q7" s="9"/>
      <c r="R7" s="12">
        <f t="shared" si="5"/>
        <v>0</v>
      </c>
      <c r="S7" s="9"/>
      <c r="T7" s="12">
        <f t="shared" si="6"/>
        <v>0</v>
      </c>
      <c r="U7" s="9"/>
      <c r="Z7" s="24">
        <f t="shared" si="22"/>
        <v>0</v>
      </c>
      <c r="AA7" s="24">
        <f t="shared" si="7"/>
        <v>0</v>
      </c>
      <c r="AB7" s="24">
        <f t="shared" si="8"/>
        <v>0</v>
      </c>
      <c r="AC7" s="24">
        <f t="shared" si="9"/>
        <v>0</v>
      </c>
      <c r="AD7" s="24">
        <f t="shared" si="10"/>
        <v>0</v>
      </c>
      <c r="AE7" s="24">
        <f t="shared" si="11"/>
        <v>0</v>
      </c>
      <c r="AF7" s="24">
        <f t="shared" si="12"/>
        <v>0</v>
      </c>
      <c r="AG7" s="24">
        <f t="shared" si="13"/>
        <v>0</v>
      </c>
      <c r="AH7" s="24">
        <f t="shared" si="14"/>
        <v>0</v>
      </c>
      <c r="AI7" s="24">
        <f t="shared" si="15"/>
        <v>0</v>
      </c>
      <c r="AJ7" s="24">
        <f t="shared" si="16"/>
        <v>0</v>
      </c>
      <c r="AK7" s="24">
        <f t="shared" si="17"/>
        <v>0</v>
      </c>
      <c r="AL7" s="24">
        <f t="shared" si="18"/>
        <v>0</v>
      </c>
      <c r="AM7" s="24">
        <f t="shared" si="19"/>
        <v>0</v>
      </c>
      <c r="AN7" s="24">
        <f t="shared" si="20"/>
        <v>0</v>
      </c>
      <c r="AO7" s="24">
        <f t="shared" si="21"/>
        <v>0</v>
      </c>
    </row>
    <row r="8" spans="1:41" x14ac:dyDescent="0.25">
      <c r="A8" s="2">
        <v>5</v>
      </c>
      <c r="B8" s="1" t="str">
        <f>IF(ISBLANK(PRINCIPAL!B8)," ",PRINCIPAL!B8)</f>
        <v xml:space="preserve"> </v>
      </c>
      <c r="C8" s="14">
        <f t="shared" si="1"/>
        <v>0</v>
      </c>
      <c r="D8" s="12">
        <f t="shared" si="2"/>
        <v>0</v>
      </c>
      <c r="E8" s="10"/>
      <c r="F8" s="12">
        <f t="shared" si="0"/>
        <v>0</v>
      </c>
      <c r="G8" s="10"/>
      <c r="H8" s="12">
        <f t="shared" si="0"/>
        <v>0</v>
      </c>
      <c r="I8" s="10"/>
      <c r="J8" s="12">
        <f t="shared" si="0"/>
        <v>0</v>
      </c>
      <c r="K8" s="10"/>
      <c r="L8" s="12">
        <f t="shared" si="0"/>
        <v>0</v>
      </c>
      <c r="M8" s="10"/>
      <c r="N8" s="12">
        <f t="shared" si="3"/>
        <v>0</v>
      </c>
      <c r="O8" s="10"/>
      <c r="P8" s="12">
        <f t="shared" si="4"/>
        <v>0</v>
      </c>
      <c r="Q8" s="10"/>
      <c r="R8" s="12">
        <f t="shared" si="5"/>
        <v>0</v>
      </c>
      <c r="S8" s="10"/>
      <c r="T8" s="12">
        <f t="shared" si="6"/>
        <v>0</v>
      </c>
      <c r="U8" s="10"/>
      <c r="Z8" s="24">
        <f t="shared" si="22"/>
        <v>0</v>
      </c>
      <c r="AA8" s="24">
        <f t="shared" si="7"/>
        <v>0</v>
      </c>
      <c r="AB8" s="24">
        <f t="shared" si="8"/>
        <v>0</v>
      </c>
      <c r="AC8" s="24">
        <f t="shared" si="9"/>
        <v>0</v>
      </c>
      <c r="AD8" s="24">
        <f t="shared" si="10"/>
        <v>0</v>
      </c>
      <c r="AE8" s="24">
        <f t="shared" si="11"/>
        <v>0</v>
      </c>
      <c r="AF8" s="24">
        <f t="shared" si="12"/>
        <v>0</v>
      </c>
      <c r="AG8" s="24">
        <f t="shared" si="13"/>
        <v>0</v>
      </c>
      <c r="AH8" s="24">
        <f t="shared" si="14"/>
        <v>0</v>
      </c>
      <c r="AI8" s="24">
        <f t="shared" si="15"/>
        <v>0</v>
      </c>
      <c r="AJ8" s="24">
        <f t="shared" si="16"/>
        <v>0</v>
      </c>
      <c r="AK8" s="24">
        <f t="shared" si="17"/>
        <v>0</v>
      </c>
      <c r="AL8" s="24">
        <f t="shared" si="18"/>
        <v>0</v>
      </c>
      <c r="AM8" s="24">
        <f t="shared" si="19"/>
        <v>0</v>
      </c>
      <c r="AN8" s="24">
        <f t="shared" si="20"/>
        <v>0</v>
      </c>
      <c r="AO8" s="24">
        <f t="shared" si="21"/>
        <v>0</v>
      </c>
    </row>
    <row r="9" spans="1:41" x14ac:dyDescent="0.25">
      <c r="A9" s="2">
        <v>6</v>
      </c>
      <c r="B9" s="2" t="str">
        <f>IF(ISBLANK(PRINCIPAL!B9)," ",PRINCIPAL!B9)</f>
        <v xml:space="preserve"> </v>
      </c>
      <c r="C9" s="14">
        <f t="shared" si="1"/>
        <v>0</v>
      </c>
      <c r="D9" s="12">
        <f t="shared" si="2"/>
        <v>0</v>
      </c>
      <c r="E9" s="9"/>
      <c r="F9" s="12">
        <f t="shared" si="0"/>
        <v>0</v>
      </c>
      <c r="G9" s="9"/>
      <c r="H9" s="12">
        <f t="shared" si="0"/>
        <v>0</v>
      </c>
      <c r="I9" s="9"/>
      <c r="J9" s="12">
        <f t="shared" si="0"/>
        <v>0</v>
      </c>
      <c r="K9" s="9"/>
      <c r="L9" s="12">
        <f t="shared" si="0"/>
        <v>0</v>
      </c>
      <c r="M9" s="9"/>
      <c r="N9" s="12">
        <f t="shared" si="3"/>
        <v>0</v>
      </c>
      <c r="O9" s="9"/>
      <c r="P9" s="12">
        <f t="shared" si="4"/>
        <v>0</v>
      </c>
      <c r="Q9" s="9"/>
      <c r="R9" s="12">
        <f t="shared" si="5"/>
        <v>0</v>
      </c>
      <c r="S9" s="9"/>
      <c r="T9" s="12">
        <f t="shared" si="6"/>
        <v>0</v>
      </c>
      <c r="U9" s="9"/>
      <c r="Z9" s="24">
        <f t="shared" si="22"/>
        <v>0</v>
      </c>
      <c r="AA9" s="24">
        <f t="shared" si="7"/>
        <v>0</v>
      </c>
      <c r="AB9" s="24">
        <f t="shared" si="8"/>
        <v>0</v>
      </c>
      <c r="AC9" s="24">
        <f t="shared" si="9"/>
        <v>0</v>
      </c>
      <c r="AD9" s="24">
        <f t="shared" si="10"/>
        <v>0</v>
      </c>
      <c r="AE9" s="24">
        <f t="shared" si="11"/>
        <v>0</v>
      </c>
      <c r="AF9" s="24">
        <f t="shared" si="12"/>
        <v>0</v>
      </c>
      <c r="AG9" s="24">
        <f t="shared" si="13"/>
        <v>0</v>
      </c>
      <c r="AH9" s="24">
        <f t="shared" si="14"/>
        <v>0</v>
      </c>
      <c r="AI9" s="24">
        <f t="shared" si="15"/>
        <v>0</v>
      </c>
      <c r="AJ9" s="24">
        <f t="shared" si="16"/>
        <v>0</v>
      </c>
      <c r="AK9" s="24">
        <f t="shared" si="17"/>
        <v>0</v>
      </c>
      <c r="AL9" s="24">
        <f t="shared" si="18"/>
        <v>0</v>
      </c>
      <c r="AM9" s="24">
        <f t="shared" si="19"/>
        <v>0</v>
      </c>
      <c r="AN9" s="24">
        <f t="shared" si="20"/>
        <v>0</v>
      </c>
      <c r="AO9" s="24">
        <f t="shared" si="21"/>
        <v>0</v>
      </c>
    </row>
    <row r="10" spans="1:41" x14ac:dyDescent="0.25">
      <c r="A10" s="2">
        <v>7</v>
      </c>
      <c r="B10" s="1" t="str">
        <f>IF(ISBLANK(PRINCIPAL!B10)," ",PRINCIPAL!B10)</f>
        <v xml:space="preserve"> </v>
      </c>
      <c r="C10" s="14">
        <f t="shared" si="1"/>
        <v>0</v>
      </c>
      <c r="D10" s="12">
        <f t="shared" si="2"/>
        <v>0</v>
      </c>
      <c r="E10" s="10"/>
      <c r="F10" s="12">
        <f t="shared" si="0"/>
        <v>0</v>
      </c>
      <c r="G10" s="10"/>
      <c r="H10" s="12">
        <f t="shared" si="0"/>
        <v>0</v>
      </c>
      <c r="I10" s="10"/>
      <c r="J10" s="12">
        <f t="shared" si="0"/>
        <v>0</v>
      </c>
      <c r="K10" s="10"/>
      <c r="L10" s="12">
        <f t="shared" si="0"/>
        <v>0</v>
      </c>
      <c r="M10" s="10"/>
      <c r="N10" s="12">
        <f t="shared" si="3"/>
        <v>0</v>
      </c>
      <c r="O10" s="10"/>
      <c r="P10" s="12">
        <f t="shared" si="4"/>
        <v>0</v>
      </c>
      <c r="Q10" s="10"/>
      <c r="R10" s="12">
        <f t="shared" si="5"/>
        <v>0</v>
      </c>
      <c r="S10" s="10"/>
      <c r="T10" s="12">
        <f t="shared" si="6"/>
        <v>0</v>
      </c>
      <c r="U10" s="10"/>
      <c r="Z10" s="24">
        <f t="shared" si="22"/>
        <v>0</v>
      </c>
      <c r="AA10" s="24">
        <f t="shared" si="7"/>
        <v>0</v>
      </c>
      <c r="AB10" s="24">
        <f t="shared" si="8"/>
        <v>0</v>
      </c>
      <c r="AC10" s="24">
        <f t="shared" si="9"/>
        <v>0</v>
      </c>
      <c r="AD10" s="24">
        <f t="shared" si="10"/>
        <v>0</v>
      </c>
      <c r="AE10" s="24">
        <f t="shared" si="11"/>
        <v>0</v>
      </c>
      <c r="AF10" s="24">
        <f t="shared" si="12"/>
        <v>0</v>
      </c>
      <c r="AG10" s="24">
        <f t="shared" si="13"/>
        <v>0</v>
      </c>
      <c r="AH10" s="24">
        <f t="shared" si="14"/>
        <v>0</v>
      </c>
      <c r="AI10" s="24">
        <f t="shared" si="15"/>
        <v>0</v>
      </c>
      <c r="AJ10" s="24">
        <f t="shared" si="16"/>
        <v>0</v>
      </c>
      <c r="AK10" s="24">
        <f t="shared" si="17"/>
        <v>0</v>
      </c>
      <c r="AL10" s="24">
        <f t="shared" si="18"/>
        <v>0</v>
      </c>
      <c r="AM10" s="24">
        <f t="shared" si="19"/>
        <v>0</v>
      </c>
      <c r="AN10" s="24">
        <f t="shared" si="20"/>
        <v>0</v>
      </c>
      <c r="AO10" s="24">
        <f t="shared" si="21"/>
        <v>0</v>
      </c>
    </row>
    <row r="11" spans="1:41" x14ac:dyDescent="0.25">
      <c r="A11" s="2">
        <v>8</v>
      </c>
      <c r="B11" s="2" t="str">
        <f>IF(ISBLANK(PRINCIPAL!B11)," ",PRINCIPAL!B11)</f>
        <v xml:space="preserve"> </v>
      </c>
      <c r="C11" s="14">
        <f t="shared" si="1"/>
        <v>0</v>
      </c>
      <c r="D11" s="12">
        <f t="shared" si="2"/>
        <v>0</v>
      </c>
      <c r="E11" s="9"/>
      <c r="F11" s="12">
        <f t="shared" si="0"/>
        <v>0</v>
      </c>
      <c r="G11" s="9"/>
      <c r="H11" s="12">
        <f t="shared" si="0"/>
        <v>0</v>
      </c>
      <c r="I11" s="9"/>
      <c r="J11" s="12">
        <f t="shared" si="0"/>
        <v>0</v>
      </c>
      <c r="K11" s="9"/>
      <c r="L11" s="12">
        <f t="shared" si="0"/>
        <v>0</v>
      </c>
      <c r="M11" s="9"/>
      <c r="N11" s="12">
        <f t="shared" si="3"/>
        <v>0</v>
      </c>
      <c r="O11" s="9"/>
      <c r="P11" s="12">
        <f t="shared" si="4"/>
        <v>0</v>
      </c>
      <c r="Q11" s="9"/>
      <c r="R11" s="12">
        <f t="shared" si="5"/>
        <v>0</v>
      </c>
      <c r="S11" s="9"/>
      <c r="T11" s="12">
        <f t="shared" si="6"/>
        <v>0</v>
      </c>
      <c r="U11" s="9"/>
      <c r="Z11" s="24">
        <f t="shared" si="22"/>
        <v>0</v>
      </c>
      <c r="AA11" s="24">
        <f t="shared" si="7"/>
        <v>0</v>
      </c>
      <c r="AB11" s="24">
        <f t="shared" si="8"/>
        <v>0</v>
      </c>
      <c r="AC11" s="24">
        <f t="shared" si="9"/>
        <v>0</v>
      </c>
      <c r="AD11" s="24">
        <f t="shared" si="10"/>
        <v>0</v>
      </c>
      <c r="AE11" s="24">
        <f t="shared" si="11"/>
        <v>0</v>
      </c>
      <c r="AF11" s="24">
        <f t="shared" si="12"/>
        <v>0</v>
      </c>
      <c r="AG11" s="24">
        <f t="shared" si="13"/>
        <v>0</v>
      </c>
      <c r="AH11" s="24">
        <f t="shared" si="14"/>
        <v>0</v>
      </c>
      <c r="AI11" s="24">
        <f t="shared" si="15"/>
        <v>0</v>
      </c>
      <c r="AJ11" s="24">
        <f t="shared" si="16"/>
        <v>0</v>
      </c>
      <c r="AK11" s="24">
        <f t="shared" si="17"/>
        <v>0</v>
      </c>
      <c r="AL11" s="24">
        <f t="shared" si="18"/>
        <v>0</v>
      </c>
      <c r="AM11" s="24">
        <f t="shared" si="19"/>
        <v>0</v>
      </c>
      <c r="AN11" s="24">
        <f t="shared" si="20"/>
        <v>0</v>
      </c>
      <c r="AO11" s="24">
        <f t="shared" si="21"/>
        <v>0</v>
      </c>
    </row>
    <row r="12" spans="1:41" x14ac:dyDescent="0.25">
      <c r="A12" s="2">
        <v>9</v>
      </c>
      <c r="B12" s="1" t="str">
        <f>IF(ISBLANK(PRINCIPAL!B12)," ",PRINCIPAL!B12)</f>
        <v xml:space="preserve"> </v>
      </c>
      <c r="C12" s="14">
        <f t="shared" si="1"/>
        <v>0</v>
      </c>
      <c r="D12" s="12">
        <f t="shared" si="2"/>
        <v>0</v>
      </c>
      <c r="E12" s="10"/>
      <c r="F12" s="12">
        <f t="shared" si="0"/>
        <v>0</v>
      </c>
      <c r="G12" s="10"/>
      <c r="H12" s="12">
        <f t="shared" si="0"/>
        <v>0</v>
      </c>
      <c r="I12" s="10"/>
      <c r="J12" s="12">
        <f t="shared" si="0"/>
        <v>0</v>
      </c>
      <c r="K12" s="10"/>
      <c r="L12" s="12">
        <f t="shared" si="0"/>
        <v>0</v>
      </c>
      <c r="M12" s="10"/>
      <c r="N12" s="12">
        <f t="shared" si="3"/>
        <v>0</v>
      </c>
      <c r="O12" s="10"/>
      <c r="P12" s="12">
        <f t="shared" si="4"/>
        <v>0</v>
      </c>
      <c r="Q12" s="10"/>
      <c r="R12" s="12">
        <f t="shared" si="5"/>
        <v>0</v>
      </c>
      <c r="S12" s="10"/>
      <c r="T12" s="12">
        <f t="shared" si="6"/>
        <v>0</v>
      </c>
      <c r="U12" s="10"/>
      <c r="Z12" s="24">
        <f t="shared" si="22"/>
        <v>0</v>
      </c>
      <c r="AA12" s="24">
        <f t="shared" si="7"/>
        <v>0</v>
      </c>
      <c r="AB12" s="24">
        <f t="shared" si="8"/>
        <v>0</v>
      </c>
      <c r="AC12" s="24">
        <f t="shared" si="9"/>
        <v>0</v>
      </c>
      <c r="AD12" s="24">
        <f t="shared" si="10"/>
        <v>0</v>
      </c>
      <c r="AE12" s="24">
        <f t="shared" si="11"/>
        <v>0</v>
      </c>
      <c r="AF12" s="24">
        <f t="shared" si="12"/>
        <v>0</v>
      </c>
      <c r="AG12" s="24">
        <f t="shared" si="13"/>
        <v>0</v>
      </c>
      <c r="AH12" s="24">
        <f t="shared" si="14"/>
        <v>0</v>
      </c>
      <c r="AI12" s="24">
        <f t="shared" si="15"/>
        <v>0</v>
      </c>
      <c r="AJ12" s="24">
        <f t="shared" si="16"/>
        <v>0</v>
      </c>
      <c r="AK12" s="24">
        <f t="shared" si="17"/>
        <v>0</v>
      </c>
      <c r="AL12" s="24">
        <f t="shared" si="18"/>
        <v>0</v>
      </c>
      <c r="AM12" s="24">
        <f t="shared" si="19"/>
        <v>0</v>
      </c>
      <c r="AN12" s="24">
        <f t="shared" si="20"/>
        <v>0</v>
      </c>
      <c r="AO12" s="24">
        <f t="shared" si="21"/>
        <v>0</v>
      </c>
    </row>
    <row r="13" spans="1:41" x14ac:dyDescent="0.25">
      <c r="A13" s="2">
        <v>10</v>
      </c>
      <c r="B13" s="2" t="str">
        <f>IF(ISBLANK(PRINCIPAL!B13)," ",PRINCIPAL!B13)</f>
        <v xml:space="preserve"> </v>
      </c>
      <c r="C13" s="14">
        <f t="shared" si="1"/>
        <v>0</v>
      </c>
      <c r="D13" s="12">
        <f t="shared" si="2"/>
        <v>0</v>
      </c>
      <c r="E13" s="9"/>
      <c r="F13" s="12">
        <f t="shared" si="0"/>
        <v>0</v>
      </c>
      <c r="G13" s="9"/>
      <c r="H13" s="12">
        <f t="shared" si="0"/>
        <v>0</v>
      </c>
      <c r="I13" s="9"/>
      <c r="J13" s="12">
        <f t="shared" si="0"/>
        <v>0</v>
      </c>
      <c r="K13" s="9"/>
      <c r="L13" s="12">
        <f t="shared" si="0"/>
        <v>0</v>
      </c>
      <c r="M13" s="9"/>
      <c r="N13" s="12">
        <f t="shared" si="3"/>
        <v>0</v>
      </c>
      <c r="O13" s="9"/>
      <c r="P13" s="12">
        <f t="shared" si="4"/>
        <v>0</v>
      </c>
      <c r="Q13" s="9"/>
      <c r="R13" s="12">
        <f t="shared" si="5"/>
        <v>0</v>
      </c>
      <c r="S13" s="9"/>
      <c r="T13" s="12">
        <f t="shared" si="6"/>
        <v>0</v>
      </c>
      <c r="U13" s="9"/>
      <c r="Z13" s="24">
        <f t="shared" si="22"/>
        <v>0</v>
      </c>
      <c r="AA13" s="24">
        <f t="shared" si="7"/>
        <v>0</v>
      </c>
      <c r="AB13" s="24">
        <f t="shared" si="8"/>
        <v>0</v>
      </c>
      <c r="AC13" s="24">
        <f t="shared" si="9"/>
        <v>0</v>
      </c>
      <c r="AD13" s="24">
        <f t="shared" si="10"/>
        <v>0</v>
      </c>
      <c r="AE13" s="24">
        <f t="shared" si="11"/>
        <v>0</v>
      </c>
      <c r="AF13" s="24">
        <f t="shared" si="12"/>
        <v>0</v>
      </c>
      <c r="AG13" s="24">
        <f t="shared" si="13"/>
        <v>0</v>
      </c>
      <c r="AH13" s="24">
        <f t="shared" si="14"/>
        <v>0</v>
      </c>
      <c r="AI13" s="24">
        <f t="shared" si="15"/>
        <v>0</v>
      </c>
      <c r="AJ13" s="24">
        <f t="shared" si="16"/>
        <v>0</v>
      </c>
      <c r="AK13" s="24">
        <f t="shared" si="17"/>
        <v>0</v>
      </c>
      <c r="AL13" s="24">
        <f t="shared" si="18"/>
        <v>0</v>
      </c>
      <c r="AM13" s="24">
        <f t="shared" si="19"/>
        <v>0</v>
      </c>
      <c r="AN13" s="24">
        <f t="shared" si="20"/>
        <v>0</v>
      </c>
      <c r="AO13" s="24">
        <f t="shared" si="21"/>
        <v>0</v>
      </c>
    </row>
    <row r="14" spans="1:41" x14ac:dyDescent="0.25">
      <c r="A14" s="2">
        <v>11</v>
      </c>
      <c r="B14" s="1" t="str">
        <f>IF(ISBLANK(PRINCIPAL!B14)," ",PRINCIPAL!B14)</f>
        <v xml:space="preserve"> </v>
      </c>
      <c r="C14" s="14">
        <f t="shared" si="1"/>
        <v>0</v>
      </c>
      <c r="D14" s="12">
        <f t="shared" si="2"/>
        <v>0</v>
      </c>
      <c r="E14" s="10"/>
      <c r="F14" s="12">
        <f t="shared" si="0"/>
        <v>0</v>
      </c>
      <c r="G14" s="10"/>
      <c r="H14" s="12">
        <f t="shared" si="0"/>
        <v>0</v>
      </c>
      <c r="I14" s="10"/>
      <c r="J14" s="12">
        <f t="shared" si="0"/>
        <v>0</v>
      </c>
      <c r="K14" s="10"/>
      <c r="L14" s="12">
        <f t="shared" si="0"/>
        <v>0</v>
      </c>
      <c r="M14" s="10"/>
      <c r="N14" s="12">
        <f t="shared" si="3"/>
        <v>0</v>
      </c>
      <c r="O14" s="10"/>
      <c r="P14" s="12">
        <f t="shared" si="4"/>
        <v>0</v>
      </c>
      <c r="Q14" s="10"/>
      <c r="R14" s="12">
        <f t="shared" si="5"/>
        <v>0</v>
      </c>
      <c r="S14" s="10"/>
      <c r="T14" s="12">
        <f t="shared" si="6"/>
        <v>0</v>
      </c>
      <c r="U14" s="10"/>
      <c r="Z14" s="24">
        <f t="shared" si="22"/>
        <v>0</v>
      </c>
      <c r="AA14" s="24">
        <f t="shared" si="7"/>
        <v>0</v>
      </c>
      <c r="AB14" s="24">
        <f t="shared" si="8"/>
        <v>0</v>
      </c>
      <c r="AC14" s="24">
        <f t="shared" si="9"/>
        <v>0</v>
      </c>
      <c r="AD14" s="24">
        <f t="shared" si="10"/>
        <v>0</v>
      </c>
      <c r="AE14" s="24">
        <f t="shared" si="11"/>
        <v>0</v>
      </c>
      <c r="AF14" s="24">
        <f t="shared" si="12"/>
        <v>0</v>
      </c>
      <c r="AG14" s="24">
        <f t="shared" si="13"/>
        <v>0</v>
      </c>
      <c r="AH14" s="24">
        <f t="shared" si="14"/>
        <v>0</v>
      </c>
      <c r="AI14" s="24">
        <f t="shared" si="15"/>
        <v>0</v>
      </c>
      <c r="AJ14" s="24">
        <f t="shared" si="16"/>
        <v>0</v>
      </c>
      <c r="AK14" s="24">
        <f t="shared" si="17"/>
        <v>0</v>
      </c>
      <c r="AL14" s="24">
        <f t="shared" si="18"/>
        <v>0</v>
      </c>
      <c r="AM14" s="24">
        <f t="shared" si="19"/>
        <v>0</v>
      </c>
      <c r="AN14" s="24">
        <f t="shared" si="20"/>
        <v>0</v>
      </c>
      <c r="AO14" s="24">
        <f t="shared" si="21"/>
        <v>0</v>
      </c>
    </row>
    <row r="15" spans="1:41" x14ac:dyDescent="0.25">
      <c r="A15" s="2">
        <v>12</v>
      </c>
      <c r="B15" s="2" t="str">
        <f>IF(ISBLANK(PRINCIPAL!B15)," ",PRINCIPAL!B15)</f>
        <v xml:space="preserve"> </v>
      </c>
      <c r="C15" s="14">
        <f t="shared" si="1"/>
        <v>0</v>
      </c>
      <c r="D15" s="12">
        <f t="shared" si="2"/>
        <v>0</v>
      </c>
      <c r="E15" s="9"/>
      <c r="F15" s="12">
        <f t="shared" si="0"/>
        <v>0</v>
      </c>
      <c r="G15" s="9"/>
      <c r="H15" s="12">
        <f t="shared" si="0"/>
        <v>0</v>
      </c>
      <c r="I15" s="9"/>
      <c r="J15" s="12">
        <f t="shared" si="0"/>
        <v>0</v>
      </c>
      <c r="K15" s="9"/>
      <c r="L15" s="12">
        <f t="shared" si="0"/>
        <v>0</v>
      </c>
      <c r="M15" s="9"/>
      <c r="N15" s="12">
        <f t="shared" si="3"/>
        <v>0</v>
      </c>
      <c r="O15" s="9"/>
      <c r="P15" s="12">
        <f t="shared" si="4"/>
        <v>0</v>
      </c>
      <c r="Q15" s="9"/>
      <c r="R15" s="12">
        <f t="shared" si="5"/>
        <v>0</v>
      </c>
      <c r="S15" s="9"/>
      <c r="T15" s="12">
        <f t="shared" si="6"/>
        <v>0</v>
      </c>
      <c r="U15" s="9"/>
      <c r="Z15" s="24">
        <f t="shared" si="22"/>
        <v>0</v>
      </c>
      <c r="AA15" s="24">
        <f t="shared" si="7"/>
        <v>0</v>
      </c>
      <c r="AB15" s="24">
        <f t="shared" si="8"/>
        <v>0</v>
      </c>
      <c r="AC15" s="24">
        <f t="shared" si="9"/>
        <v>0</v>
      </c>
      <c r="AD15" s="24">
        <f t="shared" si="10"/>
        <v>0</v>
      </c>
      <c r="AE15" s="24">
        <f t="shared" si="11"/>
        <v>0</v>
      </c>
      <c r="AF15" s="24">
        <f t="shared" si="12"/>
        <v>0</v>
      </c>
      <c r="AG15" s="24">
        <f t="shared" si="13"/>
        <v>0</v>
      </c>
      <c r="AH15" s="24">
        <f t="shared" si="14"/>
        <v>0</v>
      </c>
      <c r="AI15" s="24">
        <f t="shared" si="15"/>
        <v>0</v>
      </c>
      <c r="AJ15" s="24">
        <f t="shared" si="16"/>
        <v>0</v>
      </c>
      <c r="AK15" s="24">
        <f t="shared" si="17"/>
        <v>0</v>
      </c>
      <c r="AL15" s="24">
        <f t="shared" si="18"/>
        <v>0</v>
      </c>
      <c r="AM15" s="24">
        <f t="shared" si="19"/>
        <v>0</v>
      </c>
      <c r="AN15" s="24">
        <f t="shared" si="20"/>
        <v>0</v>
      </c>
      <c r="AO15" s="24">
        <f t="shared" si="21"/>
        <v>0</v>
      </c>
    </row>
    <row r="16" spans="1:41" x14ac:dyDescent="0.25">
      <c r="A16" s="2">
        <v>13</v>
      </c>
      <c r="B16" s="1" t="str">
        <f>IF(ISBLANK(PRINCIPAL!B16)," ",PRINCIPAL!B16)</f>
        <v xml:space="preserve"> </v>
      </c>
      <c r="C16" s="14">
        <f t="shared" si="1"/>
        <v>0</v>
      </c>
      <c r="D16" s="12">
        <f t="shared" si="2"/>
        <v>0</v>
      </c>
      <c r="E16" s="10"/>
      <c r="F16" s="12">
        <f t="shared" si="0"/>
        <v>0</v>
      </c>
      <c r="G16" s="10"/>
      <c r="H16" s="12">
        <f t="shared" si="0"/>
        <v>0</v>
      </c>
      <c r="I16" s="10"/>
      <c r="J16" s="12">
        <f t="shared" si="0"/>
        <v>0</v>
      </c>
      <c r="K16" s="10"/>
      <c r="L16" s="12">
        <f t="shared" si="0"/>
        <v>0</v>
      </c>
      <c r="M16" s="10"/>
      <c r="N16" s="12">
        <f t="shared" si="3"/>
        <v>0</v>
      </c>
      <c r="O16" s="10"/>
      <c r="P16" s="12">
        <f t="shared" si="4"/>
        <v>0</v>
      </c>
      <c r="Q16" s="10"/>
      <c r="R16" s="12">
        <f t="shared" si="5"/>
        <v>0</v>
      </c>
      <c r="S16" s="10"/>
      <c r="T16" s="12">
        <f t="shared" si="6"/>
        <v>0</v>
      </c>
      <c r="U16" s="10"/>
      <c r="Z16" s="24">
        <f t="shared" si="22"/>
        <v>0</v>
      </c>
      <c r="AA16" s="24">
        <f t="shared" si="7"/>
        <v>0</v>
      </c>
      <c r="AB16" s="24">
        <f t="shared" si="8"/>
        <v>0</v>
      </c>
      <c r="AC16" s="24">
        <f t="shared" si="9"/>
        <v>0</v>
      </c>
      <c r="AD16" s="24">
        <f t="shared" si="10"/>
        <v>0</v>
      </c>
      <c r="AE16" s="24">
        <f t="shared" si="11"/>
        <v>0</v>
      </c>
      <c r="AF16" s="24">
        <f t="shared" si="12"/>
        <v>0</v>
      </c>
      <c r="AG16" s="24">
        <f t="shared" si="13"/>
        <v>0</v>
      </c>
      <c r="AH16" s="24">
        <f t="shared" si="14"/>
        <v>0</v>
      </c>
      <c r="AI16" s="24">
        <f t="shared" si="15"/>
        <v>0</v>
      </c>
      <c r="AJ16" s="24">
        <f t="shared" si="16"/>
        <v>0</v>
      </c>
      <c r="AK16" s="24">
        <f t="shared" si="17"/>
        <v>0</v>
      </c>
      <c r="AL16" s="24">
        <f t="shared" si="18"/>
        <v>0</v>
      </c>
      <c r="AM16" s="24">
        <f t="shared" si="19"/>
        <v>0</v>
      </c>
      <c r="AN16" s="24">
        <f t="shared" si="20"/>
        <v>0</v>
      </c>
      <c r="AO16" s="24">
        <f t="shared" si="21"/>
        <v>0</v>
      </c>
    </row>
    <row r="17" spans="1:41" x14ac:dyDescent="0.25">
      <c r="A17" s="2">
        <v>14</v>
      </c>
      <c r="B17" s="2" t="str">
        <f>IF(ISBLANK(PRINCIPAL!B17)," ",PRINCIPAL!B17)</f>
        <v xml:space="preserve"> </v>
      </c>
      <c r="C17" s="14">
        <f t="shared" si="1"/>
        <v>0</v>
      </c>
      <c r="D17" s="12">
        <f t="shared" si="2"/>
        <v>0</v>
      </c>
      <c r="E17" s="9"/>
      <c r="F17" s="12">
        <f t="shared" si="0"/>
        <v>0</v>
      </c>
      <c r="G17" s="9"/>
      <c r="H17" s="12">
        <f t="shared" si="0"/>
        <v>0</v>
      </c>
      <c r="I17" s="9"/>
      <c r="J17" s="12">
        <f t="shared" si="0"/>
        <v>0</v>
      </c>
      <c r="K17" s="9"/>
      <c r="L17" s="12">
        <f t="shared" si="0"/>
        <v>0</v>
      </c>
      <c r="M17" s="9"/>
      <c r="N17" s="12">
        <f t="shared" si="3"/>
        <v>0</v>
      </c>
      <c r="O17" s="9"/>
      <c r="P17" s="12">
        <f t="shared" si="4"/>
        <v>0</v>
      </c>
      <c r="Q17" s="9"/>
      <c r="R17" s="12">
        <f t="shared" si="5"/>
        <v>0</v>
      </c>
      <c r="S17" s="9"/>
      <c r="T17" s="12">
        <f t="shared" si="6"/>
        <v>0</v>
      </c>
      <c r="U17" s="9"/>
      <c r="Z17" s="24">
        <f t="shared" si="22"/>
        <v>0</v>
      </c>
      <c r="AA17" s="24">
        <f t="shared" si="7"/>
        <v>0</v>
      </c>
      <c r="AB17" s="24">
        <f t="shared" si="8"/>
        <v>0</v>
      </c>
      <c r="AC17" s="24">
        <f t="shared" si="9"/>
        <v>0</v>
      </c>
      <c r="AD17" s="24">
        <f t="shared" si="10"/>
        <v>0</v>
      </c>
      <c r="AE17" s="24">
        <f t="shared" si="11"/>
        <v>0</v>
      </c>
      <c r="AF17" s="24">
        <f t="shared" si="12"/>
        <v>0</v>
      </c>
      <c r="AG17" s="24">
        <f t="shared" si="13"/>
        <v>0</v>
      </c>
      <c r="AH17" s="24">
        <f t="shared" si="14"/>
        <v>0</v>
      </c>
      <c r="AI17" s="24">
        <f t="shared" si="15"/>
        <v>0</v>
      </c>
      <c r="AJ17" s="24">
        <f t="shared" si="16"/>
        <v>0</v>
      </c>
      <c r="AK17" s="24">
        <f t="shared" si="17"/>
        <v>0</v>
      </c>
      <c r="AL17" s="24">
        <f t="shared" si="18"/>
        <v>0</v>
      </c>
      <c r="AM17" s="24">
        <f t="shared" si="19"/>
        <v>0</v>
      </c>
      <c r="AN17" s="24">
        <f t="shared" si="20"/>
        <v>0</v>
      </c>
      <c r="AO17" s="24">
        <f t="shared" si="21"/>
        <v>0</v>
      </c>
    </row>
    <row r="18" spans="1:41" x14ac:dyDescent="0.25">
      <c r="A18" s="2">
        <v>15</v>
      </c>
      <c r="B18" s="1" t="str">
        <f>IF(ISBLANK(PRINCIPAL!B18)," ",PRINCIPAL!B18)</f>
        <v xml:space="preserve"> </v>
      </c>
      <c r="C18" s="14">
        <f t="shared" si="1"/>
        <v>0</v>
      </c>
      <c r="D18" s="12">
        <f t="shared" si="2"/>
        <v>0</v>
      </c>
      <c r="E18" s="10"/>
      <c r="F18" s="12">
        <f t="shared" si="0"/>
        <v>0</v>
      </c>
      <c r="G18" s="10"/>
      <c r="H18" s="12">
        <f t="shared" si="0"/>
        <v>0</v>
      </c>
      <c r="I18" s="10"/>
      <c r="J18" s="12">
        <f t="shared" si="0"/>
        <v>0</v>
      </c>
      <c r="K18" s="10"/>
      <c r="L18" s="12">
        <f t="shared" si="0"/>
        <v>0</v>
      </c>
      <c r="M18" s="10"/>
      <c r="N18" s="12">
        <f t="shared" si="3"/>
        <v>0</v>
      </c>
      <c r="O18" s="10"/>
      <c r="P18" s="12">
        <f t="shared" si="4"/>
        <v>0</v>
      </c>
      <c r="Q18" s="10"/>
      <c r="R18" s="12">
        <f t="shared" si="5"/>
        <v>0</v>
      </c>
      <c r="S18" s="10"/>
      <c r="T18" s="12">
        <f t="shared" si="6"/>
        <v>0</v>
      </c>
      <c r="U18" s="10"/>
      <c r="Z18" s="24">
        <f t="shared" si="22"/>
        <v>0</v>
      </c>
      <c r="AA18" s="24">
        <f t="shared" si="7"/>
        <v>0</v>
      </c>
      <c r="AB18" s="24">
        <f t="shared" si="8"/>
        <v>0</v>
      </c>
      <c r="AC18" s="24">
        <f t="shared" si="9"/>
        <v>0</v>
      </c>
      <c r="AD18" s="24">
        <f t="shared" si="10"/>
        <v>0</v>
      </c>
      <c r="AE18" s="24">
        <f t="shared" si="11"/>
        <v>0</v>
      </c>
      <c r="AF18" s="24">
        <f t="shared" si="12"/>
        <v>0</v>
      </c>
      <c r="AG18" s="24">
        <f t="shared" si="13"/>
        <v>0</v>
      </c>
      <c r="AH18" s="24">
        <f t="shared" si="14"/>
        <v>0</v>
      </c>
      <c r="AI18" s="24">
        <f t="shared" si="15"/>
        <v>0</v>
      </c>
      <c r="AJ18" s="24">
        <f t="shared" si="16"/>
        <v>0</v>
      </c>
      <c r="AK18" s="24">
        <f t="shared" si="17"/>
        <v>0</v>
      </c>
      <c r="AL18" s="24">
        <f t="shared" si="18"/>
        <v>0</v>
      </c>
      <c r="AM18" s="24">
        <f t="shared" si="19"/>
        <v>0</v>
      </c>
      <c r="AN18" s="24">
        <f t="shared" si="20"/>
        <v>0</v>
      </c>
      <c r="AO18" s="24">
        <f t="shared" si="21"/>
        <v>0</v>
      </c>
    </row>
    <row r="19" spans="1:41" x14ac:dyDescent="0.25">
      <c r="A19" s="2">
        <v>16</v>
      </c>
      <c r="B19" s="2" t="str">
        <f>IF(ISBLANK(PRINCIPAL!B19)," ",PRINCIPAL!B19)</f>
        <v xml:space="preserve"> </v>
      </c>
      <c r="C19" s="14">
        <f t="shared" si="1"/>
        <v>0</v>
      </c>
      <c r="D19" s="12">
        <f t="shared" si="2"/>
        <v>0</v>
      </c>
      <c r="E19" s="9"/>
      <c r="F19" s="12">
        <f t="shared" si="0"/>
        <v>0</v>
      </c>
      <c r="G19" s="9"/>
      <c r="H19" s="12">
        <f t="shared" si="0"/>
        <v>0</v>
      </c>
      <c r="I19" s="9"/>
      <c r="J19" s="12">
        <f t="shared" si="0"/>
        <v>0</v>
      </c>
      <c r="K19" s="9"/>
      <c r="L19" s="12">
        <f t="shared" si="0"/>
        <v>0</v>
      </c>
      <c r="M19" s="9"/>
      <c r="N19" s="12">
        <f t="shared" si="3"/>
        <v>0</v>
      </c>
      <c r="O19" s="9"/>
      <c r="P19" s="12">
        <f t="shared" si="4"/>
        <v>0</v>
      </c>
      <c r="Q19" s="9"/>
      <c r="R19" s="12">
        <f t="shared" si="5"/>
        <v>0</v>
      </c>
      <c r="S19" s="9"/>
      <c r="T19" s="12">
        <f t="shared" si="6"/>
        <v>0</v>
      </c>
      <c r="U19" s="9"/>
      <c r="Z19" s="24">
        <f t="shared" si="22"/>
        <v>0</v>
      </c>
      <c r="AA19" s="24">
        <f t="shared" si="7"/>
        <v>0</v>
      </c>
      <c r="AB19" s="24">
        <f t="shared" si="8"/>
        <v>0</v>
      </c>
      <c r="AC19" s="24">
        <f t="shared" si="9"/>
        <v>0</v>
      </c>
      <c r="AD19" s="24">
        <f t="shared" si="10"/>
        <v>0</v>
      </c>
      <c r="AE19" s="24">
        <f t="shared" si="11"/>
        <v>0</v>
      </c>
      <c r="AF19" s="24">
        <f t="shared" si="12"/>
        <v>0</v>
      </c>
      <c r="AG19" s="24">
        <f t="shared" si="13"/>
        <v>0</v>
      </c>
      <c r="AH19" s="24">
        <f t="shared" si="14"/>
        <v>0</v>
      </c>
      <c r="AI19" s="24">
        <f t="shared" si="15"/>
        <v>0</v>
      </c>
      <c r="AJ19" s="24">
        <f t="shared" si="16"/>
        <v>0</v>
      </c>
      <c r="AK19" s="24">
        <f t="shared" si="17"/>
        <v>0</v>
      </c>
      <c r="AL19" s="24">
        <f t="shared" si="18"/>
        <v>0</v>
      </c>
      <c r="AM19" s="24">
        <f t="shared" si="19"/>
        <v>0</v>
      </c>
      <c r="AN19" s="24">
        <f t="shared" si="20"/>
        <v>0</v>
      </c>
      <c r="AO19" s="24">
        <f t="shared" si="21"/>
        <v>0</v>
      </c>
    </row>
    <row r="20" spans="1:41" x14ac:dyDescent="0.25">
      <c r="A20" s="2">
        <v>17</v>
      </c>
      <c r="B20" s="1" t="str">
        <f>IF(ISBLANK(PRINCIPAL!B20)," ",PRINCIPAL!B20)</f>
        <v xml:space="preserve"> </v>
      </c>
      <c r="C20" s="14">
        <f t="shared" si="1"/>
        <v>0</v>
      </c>
      <c r="D20" s="12">
        <f t="shared" si="2"/>
        <v>0</v>
      </c>
      <c r="E20" s="10"/>
      <c r="F20" s="12">
        <f t="shared" ref="F20:F43" si="23">IF(ISBLANK(G20),0,1)</f>
        <v>0</v>
      </c>
      <c r="G20" s="10"/>
      <c r="H20" s="12">
        <f t="shared" ref="H20:H43" si="24">IF(ISBLANK(I20),0,1)</f>
        <v>0</v>
      </c>
      <c r="I20" s="10"/>
      <c r="J20" s="12">
        <f t="shared" ref="J20:J43" si="25">IF(ISBLANK(K20),0,1)</f>
        <v>0</v>
      </c>
      <c r="K20" s="10"/>
      <c r="L20" s="12">
        <f t="shared" ref="L20:L43" si="26">IF(ISBLANK(M20),0,1)</f>
        <v>0</v>
      </c>
      <c r="M20" s="10"/>
      <c r="N20" s="12">
        <f t="shared" si="3"/>
        <v>0</v>
      </c>
      <c r="O20" s="10"/>
      <c r="P20" s="12">
        <f t="shared" si="4"/>
        <v>0</v>
      </c>
      <c r="Q20" s="10"/>
      <c r="R20" s="12">
        <f t="shared" si="5"/>
        <v>0</v>
      </c>
      <c r="S20" s="10"/>
      <c r="T20" s="12">
        <f t="shared" si="6"/>
        <v>0</v>
      </c>
      <c r="U20" s="10"/>
      <c r="Z20" s="24">
        <f t="shared" si="22"/>
        <v>0</v>
      </c>
      <c r="AA20" s="24">
        <f t="shared" si="7"/>
        <v>0</v>
      </c>
      <c r="AB20" s="24">
        <f t="shared" si="8"/>
        <v>0</v>
      </c>
      <c r="AC20" s="24">
        <f t="shared" si="9"/>
        <v>0</v>
      </c>
      <c r="AD20" s="24">
        <f t="shared" si="10"/>
        <v>0</v>
      </c>
      <c r="AE20" s="24">
        <f t="shared" si="11"/>
        <v>0</v>
      </c>
      <c r="AF20" s="24">
        <f t="shared" si="12"/>
        <v>0</v>
      </c>
      <c r="AG20" s="24">
        <f t="shared" si="13"/>
        <v>0</v>
      </c>
      <c r="AH20" s="24">
        <f t="shared" si="14"/>
        <v>0</v>
      </c>
      <c r="AI20" s="24">
        <f t="shared" si="15"/>
        <v>0</v>
      </c>
      <c r="AJ20" s="24">
        <f t="shared" si="16"/>
        <v>0</v>
      </c>
      <c r="AK20" s="24">
        <f t="shared" si="17"/>
        <v>0</v>
      </c>
      <c r="AL20" s="24">
        <f t="shared" si="18"/>
        <v>0</v>
      </c>
      <c r="AM20" s="24">
        <f t="shared" si="19"/>
        <v>0</v>
      </c>
      <c r="AN20" s="24">
        <f t="shared" si="20"/>
        <v>0</v>
      </c>
      <c r="AO20" s="24">
        <f t="shared" si="21"/>
        <v>0</v>
      </c>
    </row>
    <row r="21" spans="1:41" x14ac:dyDescent="0.25">
      <c r="A21" s="2">
        <v>18</v>
      </c>
      <c r="B21" s="2" t="str">
        <f>IF(ISBLANK(PRINCIPAL!B21)," ",PRINCIPAL!B21)</f>
        <v xml:space="preserve"> </v>
      </c>
      <c r="C21" s="14">
        <f t="shared" si="1"/>
        <v>0</v>
      </c>
      <c r="D21" s="12">
        <f t="shared" si="2"/>
        <v>0</v>
      </c>
      <c r="E21" s="9"/>
      <c r="F21" s="12">
        <f t="shared" si="23"/>
        <v>0</v>
      </c>
      <c r="G21" s="9"/>
      <c r="H21" s="12">
        <f t="shared" si="24"/>
        <v>0</v>
      </c>
      <c r="I21" s="9"/>
      <c r="J21" s="12">
        <f t="shared" si="25"/>
        <v>0</v>
      </c>
      <c r="K21" s="9"/>
      <c r="L21" s="12">
        <f t="shared" si="26"/>
        <v>0</v>
      </c>
      <c r="M21" s="9"/>
      <c r="N21" s="12">
        <f t="shared" si="3"/>
        <v>0</v>
      </c>
      <c r="O21" s="9"/>
      <c r="P21" s="12">
        <f t="shared" si="4"/>
        <v>0</v>
      </c>
      <c r="Q21" s="9"/>
      <c r="R21" s="12">
        <f t="shared" si="5"/>
        <v>0</v>
      </c>
      <c r="S21" s="9"/>
      <c r="T21" s="12">
        <f t="shared" si="6"/>
        <v>0</v>
      </c>
      <c r="U21" s="9"/>
      <c r="Z21" s="24">
        <f t="shared" si="22"/>
        <v>0</v>
      </c>
      <c r="AA21" s="24">
        <f t="shared" si="7"/>
        <v>0</v>
      </c>
      <c r="AB21" s="24">
        <f t="shared" si="8"/>
        <v>0</v>
      </c>
      <c r="AC21" s="24">
        <f t="shared" si="9"/>
        <v>0</v>
      </c>
      <c r="AD21" s="24">
        <f t="shared" si="10"/>
        <v>0</v>
      </c>
      <c r="AE21" s="24">
        <f t="shared" si="11"/>
        <v>0</v>
      </c>
      <c r="AF21" s="24">
        <f t="shared" si="12"/>
        <v>0</v>
      </c>
      <c r="AG21" s="24">
        <f t="shared" si="13"/>
        <v>0</v>
      </c>
      <c r="AH21" s="24">
        <f t="shared" si="14"/>
        <v>0</v>
      </c>
      <c r="AI21" s="24">
        <f t="shared" si="15"/>
        <v>0</v>
      </c>
      <c r="AJ21" s="24">
        <f t="shared" si="16"/>
        <v>0</v>
      </c>
      <c r="AK21" s="24">
        <f t="shared" si="17"/>
        <v>0</v>
      </c>
      <c r="AL21" s="24">
        <f t="shared" si="18"/>
        <v>0</v>
      </c>
      <c r="AM21" s="24">
        <f t="shared" si="19"/>
        <v>0</v>
      </c>
      <c r="AN21" s="24">
        <f t="shared" si="20"/>
        <v>0</v>
      </c>
      <c r="AO21" s="24">
        <f t="shared" si="21"/>
        <v>0</v>
      </c>
    </row>
    <row r="22" spans="1:41" x14ac:dyDescent="0.25">
      <c r="A22" s="2">
        <v>19</v>
      </c>
      <c r="B22" s="1" t="str">
        <f>IF(ISBLANK(PRINCIPAL!B22)," ",PRINCIPAL!B22)</f>
        <v xml:space="preserve"> </v>
      </c>
      <c r="C22" s="14">
        <f t="shared" si="1"/>
        <v>0</v>
      </c>
      <c r="D22" s="12">
        <f t="shared" si="2"/>
        <v>0</v>
      </c>
      <c r="E22" s="10"/>
      <c r="F22" s="12">
        <f t="shared" si="23"/>
        <v>0</v>
      </c>
      <c r="G22" s="10"/>
      <c r="H22" s="12">
        <f t="shared" si="24"/>
        <v>0</v>
      </c>
      <c r="I22" s="10"/>
      <c r="J22" s="12">
        <f t="shared" si="25"/>
        <v>0</v>
      </c>
      <c r="K22" s="10"/>
      <c r="L22" s="12">
        <f t="shared" si="26"/>
        <v>0</v>
      </c>
      <c r="M22" s="10"/>
      <c r="N22" s="12">
        <f t="shared" si="3"/>
        <v>0</v>
      </c>
      <c r="O22" s="10"/>
      <c r="P22" s="12">
        <f t="shared" si="4"/>
        <v>0</v>
      </c>
      <c r="Q22" s="10"/>
      <c r="R22" s="12">
        <f t="shared" si="5"/>
        <v>0</v>
      </c>
      <c r="S22" s="10"/>
      <c r="T22" s="12">
        <f t="shared" si="6"/>
        <v>0</v>
      </c>
      <c r="U22" s="10"/>
      <c r="Z22" s="24">
        <f t="shared" si="22"/>
        <v>0</v>
      </c>
      <c r="AA22" s="24">
        <f t="shared" si="7"/>
        <v>0</v>
      </c>
      <c r="AB22" s="24">
        <f t="shared" si="8"/>
        <v>0</v>
      </c>
      <c r="AC22" s="24">
        <f t="shared" si="9"/>
        <v>0</v>
      </c>
      <c r="AD22" s="24">
        <f t="shared" si="10"/>
        <v>0</v>
      </c>
      <c r="AE22" s="24">
        <f t="shared" si="11"/>
        <v>0</v>
      </c>
      <c r="AF22" s="24">
        <f t="shared" si="12"/>
        <v>0</v>
      </c>
      <c r="AG22" s="24">
        <f t="shared" si="13"/>
        <v>0</v>
      </c>
      <c r="AH22" s="24">
        <f t="shared" si="14"/>
        <v>0</v>
      </c>
      <c r="AI22" s="24">
        <f t="shared" si="15"/>
        <v>0</v>
      </c>
      <c r="AJ22" s="24">
        <f t="shared" si="16"/>
        <v>0</v>
      </c>
      <c r="AK22" s="24">
        <f t="shared" si="17"/>
        <v>0</v>
      </c>
      <c r="AL22" s="24">
        <f t="shared" si="18"/>
        <v>0</v>
      </c>
      <c r="AM22" s="24">
        <f t="shared" si="19"/>
        <v>0</v>
      </c>
      <c r="AN22" s="24">
        <f t="shared" si="20"/>
        <v>0</v>
      </c>
      <c r="AO22" s="24">
        <f t="shared" si="21"/>
        <v>0</v>
      </c>
    </row>
    <row r="23" spans="1:41" x14ac:dyDescent="0.25">
      <c r="A23" s="2">
        <v>20</v>
      </c>
      <c r="B23" s="2" t="str">
        <f>IF(ISBLANK(PRINCIPAL!B23)," ",PRINCIPAL!B23)</f>
        <v xml:space="preserve"> </v>
      </c>
      <c r="C23" s="14">
        <f t="shared" si="1"/>
        <v>0</v>
      </c>
      <c r="D23" s="12">
        <f t="shared" si="2"/>
        <v>0</v>
      </c>
      <c r="E23" s="9"/>
      <c r="F23" s="12">
        <f t="shared" si="23"/>
        <v>0</v>
      </c>
      <c r="G23" s="9"/>
      <c r="H23" s="12">
        <f t="shared" si="24"/>
        <v>0</v>
      </c>
      <c r="I23" s="9"/>
      <c r="J23" s="12">
        <f t="shared" si="25"/>
        <v>0</v>
      </c>
      <c r="K23" s="9"/>
      <c r="L23" s="12">
        <f t="shared" si="26"/>
        <v>0</v>
      </c>
      <c r="M23" s="9"/>
      <c r="N23" s="12">
        <f t="shared" si="3"/>
        <v>0</v>
      </c>
      <c r="O23" s="9"/>
      <c r="P23" s="12">
        <f t="shared" si="4"/>
        <v>0</v>
      </c>
      <c r="Q23" s="9"/>
      <c r="R23" s="12">
        <f t="shared" si="5"/>
        <v>0</v>
      </c>
      <c r="S23" s="9"/>
      <c r="T23" s="12">
        <f t="shared" si="6"/>
        <v>0</v>
      </c>
      <c r="U23" s="9"/>
      <c r="Z23" s="24">
        <f t="shared" si="22"/>
        <v>0</v>
      </c>
      <c r="AA23" s="24">
        <f t="shared" si="7"/>
        <v>0</v>
      </c>
      <c r="AB23" s="24">
        <f t="shared" si="8"/>
        <v>0</v>
      </c>
      <c r="AC23" s="24">
        <f t="shared" si="9"/>
        <v>0</v>
      </c>
      <c r="AD23" s="24">
        <f t="shared" si="10"/>
        <v>0</v>
      </c>
      <c r="AE23" s="24">
        <f t="shared" si="11"/>
        <v>0</v>
      </c>
      <c r="AF23" s="24">
        <f t="shared" si="12"/>
        <v>0</v>
      </c>
      <c r="AG23" s="24">
        <f t="shared" si="13"/>
        <v>0</v>
      </c>
      <c r="AH23" s="24">
        <f t="shared" si="14"/>
        <v>0</v>
      </c>
      <c r="AI23" s="24">
        <f t="shared" si="15"/>
        <v>0</v>
      </c>
      <c r="AJ23" s="24">
        <f t="shared" si="16"/>
        <v>0</v>
      </c>
      <c r="AK23" s="24">
        <f t="shared" si="17"/>
        <v>0</v>
      </c>
      <c r="AL23" s="24">
        <f t="shared" si="18"/>
        <v>0</v>
      </c>
      <c r="AM23" s="24">
        <f t="shared" si="19"/>
        <v>0</v>
      </c>
      <c r="AN23" s="24">
        <f t="shared" si="20"/>
        <v>0</v>
      </c>
      <c r="AO23" s="24">
        <f t="shared" si="21"/>
        <v>0</v>
      </c>
    </row>
    <row r="24" spans="1:41" x14ac:dyDescent="0.25">
      <c r="A24" s="2">
        <v>21</v>
      </c>
      <c r="B24" s="1" t="str">
        <f>IF(ISBLANK(PRINCIPAL!B24)," ",PRINCIPAL!B24)</f>
        <v xml:space="preserve"> </v>
      </c>
      <c r="C24" s="14">
        <f t="shared" si="1"/>
        <v>0</v>
      </c>
      <c r="D24" s="12">
        <f t="shared" si="2"/>
        <v>0</v>
      </c>
      <c r="E24" s="10"/>
      <c r="F24" s="12">
        <f t="shared" si="23"/>
        <v>0</v>
      </c>
      <c r="G24" s="10"/>
      <c r="H24" s="12">
        <f t="shared" si="24"/>
        <v>0</v>
      </c>
      <c r="I24" s="10"/>
      <c r="J24" s="12">
        <f t="shared" si="25"/>
        <v>0</v>
      </c>
      <c r="K24" s="10"/>
      <c r="L24" s="12">
        <f t="shared" si="26"/>
        <v>0</v>
      </c>
      <c r="M24" s="10"/>
      <c r="N24" s="12">
        <f t="shared" si="3"/>
        <v>0</v>
      </c>
      <c r="O24" s="10"/>
      <c r="P24" s="12">
        <f t="shared" si="4"/>
        <v>0</v>
      </c>
      <c r="Q24" s="10"/>
      <c r="R24" s="12">
        <f t="shared" si="5"/>
        <v>0</v>
      </c>
      <c r="S24" s="10"/>
      <c r="T24" s="12">
        <f t="shared" si="6"/>
        <v>0</v>
      </c>
      <c r="U24" s="10"/>
      <c r="Z24" s="24">
        <f t="shared" si="22"/>
        <v>0</v>
      </c>
      <c r="AA24" s="24">
        <f t="shared" si="7"/>
        <v>0</v>
      </c>
      <c r="AB24" s="24">
        <f t="shared" si="8"/>
        <v>0</v>
      </c>
      <c r="AC24" s="24">
        <f t="shared" si="9"/>
        <v>0</v>
      </c>
      <c r="AD24" s="24">
        <f t="shared" si="10"/>
        <v>0</v>
      </c>
      <c r="AE24" s="24">
        <f t="shared" si="11"/>
        <v>0</v>
      </c>
      <c r="AF24" s="24">
        <f t="shared" si="12"/>
        <v>0</v>
      </c>
      <c r="AG24" s="24">
        <f t="shared" si="13"/>
        <v>0</v>
      </c>
      <c r="AH24" s="24">
        <f t="shared" si="14"/>
        <v>0</v>
      </c>
      <c r="AI24" s="24">
        <f t="shared" si="15"/>
        <v>0</v>
      </c>
      <c r="AJ24" s="24">
        <f t="shared" si="16"/>
        <v>0</v>
      </c>
      <c r="AK24" s="24">
        <f t="shared" si="17"/>
        <v>0</v>
      </c>
      <c r="AL24" s="24">
        <f t="shared" si="18"/>
        <v>0</v>
      </c>
      <c r="AM24" s="24">
        <f t="shared" si="19"/>
        <v>0</v>
      </c>
      <c r="AN24" s="24">
        <f t="shared" si="20"/>
        <v>0</v>
      </c>
      <c r="AO24" s="24">
        <f t="shared" si="21"/>
        <v>0</v>
      </c>
    </row>
    <row r="25" spans="1:41" x14ac:dyDescent="0.25">
      <c r="A25" s="2">
        <v>22</v>
      </c>
      <c r="B25" s="2" t="str">
        <f>IF(ISBLANK(PRINCIPAL!B25)," ",PRINCIPAL!B25)</f>
        <v xml:space="preserve"> </v>
      </c>
      <c r="C25" s="14">
        <f t="shared" si="1"/>
        <v>0</v>
      </c>
      <c r="D25" s="12">
        <f t="shared" si="2"/>
        <v>0</v>
      </c>
      <c r="E25" s="9"/>
      <c r="F25" s="12">
        <f t="shared" si="23"/>
        <v>0</v>
      </c>
      <c r="G25" s="9"/>
      <c r="H25" s="12">
        <f t="shared" si="24"/>
        <v>0</v>
      </c>
      <c r="I25" s="9"/>
      <c r="J25" s="12">
        <f t="shared" si="25"/>
        <v>0</v>
      </c>
      <c r="K25" s="9"/>
      <c r="L25" s="12">
        <f t="shared" si="26"/>
        <v>0</v>
      </c>
      <c r="M25" s="9"/>
      <c r="N25" s="12">
        <f t="shared" si="3"/>
        <v>0</v>
      </c>
      <c r="O25" s="9"/>
      <c r="P25" s="12">
        <f t="shared" si="4"/>
        <v>0</v>
      </c>
      <c r="Q25" s="9"/>
      <c r="R25" s="12">
        <f t="shared" si="5"/>
        <v>0</v>
      </c>
      <c r="S25" s="9"/>
      <c r="T25" s="12">
        <f t="shared" si="6"/>
        <v>0</v>
      </c>
      <c r="U25" s="9"/>
      <c r="Z25" s="24">
        <f t="shared" si="22"/>
        <v>0</v>
      </c>
      <c r="AA25" s="24">
        <f t="shared" si="7"/>
        <v>0</v>
      </c>
      <c r="AB25" s="24">
        <f t="shared" si="8"/>
        <v>0</v>
      </c>
      <c r="AC25" s="24">
        <f t="shared" si="9"/>
        <v>0</v>
      </c>
      <c r="AD25" s="24">
        <f t="shared" si="10"/>
        <v>0</v>
      </c>
      <c r="AE25" s="24">
        <f t="shared" si="11"/>
        <v>0</v>
      </c>
      <c r="AF25" s="24">
        <f t="shared" si="12"/>
        <v>0</v>
      </c>
      <c r="AG25" s="24">
        <f t="shared" si="13"/>
        <v>0</v>
      </c>
      <c r="AH25" s="24">
        <f t="shared" si="14"/>
        <v>0</v>
      </c>
      <c r="AI25" s="24">
        <f t="shared" si="15"/>
        <v>0</v>
      </c>
      <c r="AJ25" s="24">
        <f t="shared" si="16"/>
        <v>0</v>
      </c>
      <c r="AK25" s="24">
        <f t="shared" si="17"/>
        <v>0</v>
      </c>
      <c r="AL25" s="24">
        <f t="shared" si="18"/>
        <v>0</v>
      </c>
      <c r="AM25" s="24">
        <f t="shared" si="19"/>
        <v>0</v>
      </c>
      <c r="AN25" s="24">
        <f t="shared" si="20"/>
        <v>0</v>
      </c>
      <c r="AO25" s="24">
        <f t="shared" si="21"/>
        <v>0</v>
      </c>
    </row>
    <row r="26" spans="1:41" x14ac:dyDescent="0.25">
      <c r="A26" s="2">
        <v>23</v>
      </c>
      <c r="B26" s="1" t="str">
        <f>IF(ISBLANK(PRINCIPAL!B26)," ",PRINCIPAL!B26)</f>
        <v xml:space="preserve"> </v>
      </c>
      <c r="C26" s="14">
        <f t="shared" si="1"/>
        <v>0</v>
      </c>
      <c r="D26" s="12">
        <f t="shared" si="2"/>
        <v>0</v>
      </c>
      <c r="E26" s="10"/>
      <c r="F26" s="12">
        <f t="shared" si="23"/>
        <v>0</v>
      </c>
      <c r="G26" s="10"/>
      <c r="H26" s="12">
        <f t="shared" si="24"/>
        <v>0</v>
      </c>
      <c r="I26" s="10"/>
      <c r="J26" s="12">
        <f t="shared" si="25"/>
        <v>0</v>
      </c>
      <c r="K26" s="10"/>
      <c r="L26" s="12">
        <f t="shared" si="26"/>
        <v>0</v>
      </c>
      <c r="M26" s="10"/>
      <c r="N26" s="12">
        <f t="shared" si="3"/>
        <v>0</v>
      </c>
      <c r="O26" s="10"/>
      <c r="P26" s="12">
        <f t="shared" si="4"/>
        <v>0</v>
      </c>
      <c r="Q26" s="10"/>
      <c r="R26" s="12">
        <f t="shared" si="5"/>
        <v>0</v>
      </c>
      <c r="S26" s="10"/>
      <c r="T26" s="12">
        <f t="shared" si="6"/>
        <v>0</v>
      </c>
      <c r="U26" s="10"/>
      <c r="Z26" s="24">
        <f t="shared" si="22"/>
        <v>0</v>
      </c>
      <c r="AA26" s="24">
        <f t="shared" si="7"/>
        <v>0</v>
      </c>
      <c r="AB26" s="24">
        <f t="shared" si="8"/>
        <v>0</v>
      </c>
      <c r="AC26" s="24">
        <f t="shared" si="9"/>
        <v>0</v>
      </c>
      <c r="AD26" s="24">
        <f t="shared" si="10"/>
        <v>0</v>
      </c>
      <c r="AE26" s="24">
        <f t="shared" si="11"/>
        <v>0</v>
      </c>
      <c r="AF26" s="24">
        <f t="shared" si="12"/>
        <v>0</v>
      </c>
      <c r="AG26" s="24">
        <f t="shared" si="13"/>
        <v>0</v>
      </c>
      <c r="AH26" s="24">
        <f t="shared" si="14"/>
        <v>0</v>
      </c>
      <c r="AI26" s="24">
        <f t="shared" si="15"/>
        <v>0</v>
      </c>
      <c r="AJ26" s="24">
        <f t="shared" si="16"/>
        <v>0</v>
      </c>
      <c r="AK26" s="24">
        <f t="shared" si="17"/>
        <v>0</v>
      </c>
      <c r="AL26" s="24">
        <f t="shared" si="18"/>
        <v>0</v>
      </c>
      <c r="AM26" s="24">
        <f t="shared" si="19"/>
        <v>0</v>
      </c>
      <c r="AN26" s="24">
        <f t="shared" si="20"/>
        <v>0</v>
      </c>
      <c r="AO26" s="24">
        <f t="shared" si="21"/>
        <v>0</v>
      </c>
    </row>
    <row r="27" spans="1:41" x14ac:dyDescent="0.25">
      <c r="A27" s="2">
        <v>24</v>
      </c>
      <c r="B27" s="2" t="str">
        <f>IF(ISBLANK(PRINCIPAL!B27)," ",PRINCIPAL!B27)</f>
        <v xml:space="preserve"> </v>
      </c>
      <c r="C27" s="14">
        <f t="shared" si="1"/>
        <v>0</v>
      </c>
      <c r="D27" s="12">
        <f t="shared" si="2"/>
        <v>0</v>
      </c>
      <c r="E27" s="9"/>
      <c r="F27" s="12">
        <f t="shared" si="23"/>
        <v>0</v>
      </c>
      <c r="G27" s="9"/>
      <c r="H27" s="12">
        <f t="shared" si="24"/>
        <v>0</v>
      </c>
      <c r="I27" s="9"/>
      <c r="J27" s="12">
        <f t="shared" si="25"/>
        <v>0</v>
      </c>
      <c r="K27" s="9"/>
      <c r="L27" s="12">
        <f t="shared" si="26"/>
        <v>0</v>
      </c>
      <c r="M27" s="9"/>
      <c r="N27" s="12">
        <f t="shared" si="3"/>
        <v>0</v>
      </c>
      <c r="O27" s="9"/>
      <c r="P27" s="12">
        <f t="shared" si="4"/>
        <v>0</v>
      </c>
      <c r="Q27" s="9"/>
      <c r="R27" s="12">
        <f t="shared" si="5"/>
        <v>0</v>
      </c>
      <c r="S27" s="9"/>
      <c r="T27" s="12">
        <f t="shared" si="6"/>
        <v>0</v>
      </c>
      <c r="U27" s="9"/>
      <c r="Z27" s="24">
        <f t="shared" si="22"/>
        <v>0</v>
      </c>
      <c r="AA27" s="24">
        <f t="shared" si="7"/>
        <v>0</v>
      </c>
      <c r="AB27" s="24">
        <f t="shared" si="8"/>
        <v>0</v>
      </c>
      <c r="AC27" s="24">
        <f t="shared" si="9"/>
        <v>0</v>
      </c>
      <c r="AD27" s="24">
        <f t="shared" si="10"/>
        <v>0</v>
      </c>
      <c r="AE27" s="24">
        <f t="shared" si="11"/>
        <v>0</v>
      </c>
      <c r="AF27" s="24">
        <f t="shared" si="12"/>
        <v>0</v>
      </c>
      <c r="AG27" s="24">
        <f t="shared" si="13"/>
        <v>0</v>
      </c>
      <c r="AH27" s="24">
        <f t="shared" si="14"/>
        <v>0</v>
      </c>
      <c r="AI27" s="24">
        <f t="shared" si="15"/>
        <v>0</v>
      </c>
      <c r="AJ27" s="24">
        <f t="shared" si="16"/>
        <v>0</v>
      </c>
      <c r="AK27" s="24">
        <f t="shared" si="17"/>
        <v>0</v>
      </c>
      <c r="AL27" s="24">
        <f t="shared" si="18"/>
        <v>0</v>
      </c>
      <c r="AM27" s="24">
        <f t="shared" si="19"/>
        <v>0</v>
      </c>
      <c r="AN27" s="24">
        <f t="shared" si="20"/>
        <v>0</v>
      </c>
      <c r="AO27" s="24">
        <f t="shared" si="21"/>
        <v>0</v>
      </c>
    </row>
    <row r="28" spans="1:41" x14ac:dyDescent="0.25">
      <c r="A28" s="2">
        <v>25</v>
      </c>
      <c r="B28" s="1" t="str">
        <f>IF(ISBLANK(PRINCIPAL!B28)," ",PRINCIPAL!B28)</f>
        <v xml:space="preserve"> </v>
      </c>
      <c r="C28" s="14">
        <f t="shared" si="1"/>
        <v>0</v>
      </c>
      <c r="D28" s="12">
        <f t="shared" si="2"/>
        <v>0</v>
      </c>
      <c r="E28" s="10"/>
      <c r="F28" s="12">
        <f t="shared" si="23"/>
        <v>0</v>
      </c>
      <c r="G28" s="10"/>
      <c r="H28" s="12">
        <f t="shared" si="24"/>
        <v>0</v>
      </c>
      <c r="I28" s="10"/>
      <c r="J28" s="12">
        <f t="shared" si="25"/>
        <v>0</v>
      </c>
      <c r="K28" s="10"/>
      <c r="L28" s="12">
        <f t="shared" si="26"/>
        <v>0</v>
      </c>
      <c r="M28" s="10"/>
      <c r="N28" s="12">
        <f t="shared" si="3"/>
        <v>0</v>
      </c>
      <c r="O28" s="10"/>
      <c r="P28" s="12">
        <f t="shared" si="4"/>
        <v>0</v>
      </c>
      <c r="Q28" s="10"/>
      <c r="R28" s="12">
        <f t="shared" si="5"/>
        <v>0</v>
      </c>
      <c r="S28" s="10"/>
      <c r="T28" s="12">
        <f t="shared" si="6"/>
        <v>0</v>
      </c>
      <c r="U28" s="10"/>
      <c r="Z28" s="24">
        <f t="shared" si="22"/>
        <v>0</v>
      </c>
      <c r="AA28" s="24">
        <f t="shared" si="7"/>
        <v>0</v>
      </c>
      <c r="AB28" s="24">
        <f t="shared" si="8"/>
        <v>0</v>
      </c>
      <c r="AC28" s="24">
        <f t="shared" si="9"/>
        <v>0</v>
      </c>
      <c r="AD28" s="24">
        <f t="shared" si="10"/>
        <v>0</v>
      </c>
      <c r="AE28" s="24">
        <f t="shared" si="11"/>
        <v>0</v>
      </c>
      <c r="AF28" s="24">
        <f t="shared" si="12"/>
        <v>0</v>
      </c>
      <c r="AG28" s="24">
        <f t="shared" si="13"/>
        <v>0</v>
      </c>
      <c r="AH28" s="24">
        <f t="shared" si="14"/>
        <v>0</v>
      </c>
      <c r="AI28" s="24">
        <f t="shared" si="15"/>
        <v>0</v>
      </c>
      <c r="AJ28" s="24">
        <f t="shared" si="16"/>
        <v>0</v>
      </c>
      <c r="AK28" s="24">
        <f t="shared" si="17"/>
        <v>0</v>
      </c>
      <c r="AL28" s="24">
        <f t="shared" si="18"/>
        <v>0</v>
      </c>
      <c r="AM28" s="24">
        <f t="shared" si="19"/>
        <v>0</v>
      </c>
      <c r="AN28" s="24">
        <f t="shared" si="20"/>
        <v>0</v>
      </c>
      <c r="AO28" s="24">
        <f t="shared" si="21"/>
        <v>0</v>
      </c>
    </row>
    <row r="29" spans="1:41" x14ac:dyDescent="0.25">
      <c r="A29" s="2">
        <v>26</v>
      </c>
      <c r="B29" s="2" t="str">
        <f>IF(ISBLANK(PRINCIPAL!B29)," ",PRINCIPAL!B29)</f>
        <v xml:space="preserve"> </v>
      </c>
      <c r="C29" s="14">
        <f t="shared" si="1"/>
        <v>0</v>
      </c>
      <c r="D29" s="12">
        <f t="shared" si="2"/>
        <v>0</v>
      </c>
      <c r="E29" s="9"/>
      <c r="F29" s="12">
        <f t="shared" si="23"/>
        <v>0</v>
      </c>
      <c r="G29" s="9"/>
      <c r="H29" s="12">
        <f t="shared" si="24"/>
        <v>0</v>
      </c>
      <c r="I29" s="9"/>
      <c r="J29" s="12">
        <f t="shared" si="25"/>
        <v>0</v>
      </c>
      <c r="K29" s="9"/>
      <c r="L29" s="12">
        <f t="shared" si="26"/>
        <v>0</v>
      </c>
      <c r="M29" s="9"/>
      <c r="N29" s="12">
        <f t="shared" si="3"/>
        <v>0</v>
      </c>
      <c r="O29" s="9"/>
      <c r="P29" s="12">
        <f t="shared" si="4"/>
        <v>0</v>
      </c>
      <c r="Q29" s="9"/>
      <c r="R29" s="12">
        <f t="shared" si="5"/>
        <v>0</v>
      </c>
      <c r="S29" s="9"/>
      <c r="T29" s="12">
        <f t="shared" si="6"/>
        <v>0</v>
      </c>
      <c r="U29" s="9"/>
      <c r="Z29" s="24">
        <f t="shared" si="22"/>
        <v>0</v>
      </c>
      <c r="AA29" s="24">
        <f t="shared" si="7"/>
        <v>0</v>
      </c>
      <c r="AB29" s="24">
        <f t="shared" si="8"/>
        <v>0</v>
      </c>
      <c r="AC29" s="24">
        <f t="shared" si="9"/>
        <v>0</v>
      </c>
      <c r="AD29" s="24">
        <f t="shared" si="10"/>
        <v>0</v>
      </c>
      <c r="AE29" s="24">
        <f t="shared" si="11"/>
        <v>0</v>
      </c>
      <c r="AF29" s="24">
        <f t="shared" si="12"/>
        <v>0</v>
      </c>
      <c r="AG29" s="24">
        <f t="shared" si="13"/>
        <v>0</v>
      </c>
      <c r="AH29" s="24">
        <f t="shared" si="14"/>
        <v>0</v>
      </c>
      <c r="AI29" s="24">
        <f t="shared" si="15"/>
        <v>0</v>
      </c>
      <c r="AJ29" s="24">
        <f t="shared" si="16"/>
        <v>0</v>
      </c>
      <c r="AK29" s="24">
        <f t="shared" si="17"/>
        <v>0</v>
      </c>
      <c r="AL29" s="24">
        <f t="shared" si="18"/>
        <v>0</v>
      </c>
      <c r="AM29" s="24">
        <f t="shared" si="19"/>
        <v>0</v>
      </c>
      <c r="AN29" s="24">
        <f t="shared" si="20"/>
        <v>0</v>
      </c>
      <c r="AO29" s="24">
        <f t="shared" si="21"/>
        <v>0</v>
      </c>
    </row>
    <row r="30" spans="1:41" x14ac:dyDescent="0.25">
      <c r="A30" s="2">
        <v>27</v>
      </c>
      <c r="B30" s="1" t="str">
        <f>IF(ISBLANK(PRINCIPAL!B30)," ",PRINCIPAL!B30)</f>
        <v xml:space="preserve"> </v>
      </c>
      <c r="C30" s="14">
        <f t="shared" si="1"/>
        <v>0</v>
      </c>
      <c r="D30" s="12">
        <f t="shared" si="2"/>
        <v>0</v>
      </c>
      <c r="E30" s="10"/>
      <c r="F30" s="12">
        <f t="shared" si="23"/>
        <v>0</v>
      </c>
      <c r="G30" s="10"/>
      <c r="H30" s="12">
        <f t="shared" si="24"/>
        <v>0</v>
      </c>
      <c r="I30" s="10"/>
      <c r="J30" s="12">
        <f t="shared" si="25"/>
        <v>0</v>
      </c>
      <c r="K30" s="10"/>
      <c r="L30" s="12">
        <f t="shared" si="26"/>
        <v>0</v>
      </c>
      <c r="M30" s="10"/>
      <c r="N30" s="12">
        <f t="shared" si="3"/>
        <v>0</v>
      </c>
      <c r="O30" s="10"/>
      <c r="P30" s="12">
        <f t="shared" si="4"/>
        <v>0</v>
      </c>
      <c r="Q30" s="10"/>
      <c r="R30" s="12">
        <f t="shared" si="5"/>
        <v>0</v>
      </c>
      <c r="S30" s="10"/>
      <c r="T30" s="12">
        <f t="shared" si="6"/>
        <v>0</v>
      </c>
      <c r="U30" s="10"/>
      <c r="Z30" s="24">
        <f t="shared" si="22"/>
        <v>0</v>
      </c>
      <c r="AA30" s="24">
        <f t="shared" si="7"/>
        <v>0</v>
      </c>
      <c r="AB30" s="24">
        <f t="shared" si="8"/>
        <v>0</v>
      </c>
      <c r="AC30" s="24">
        <f t="shared" si="9"/>
        <v>0</v>
      </c>
      <c r="AD30" s="24">
        <f t="shared" si="10"/>
        <v>0</v>
      </c>
      <c r="AE30" s="24">
        <f t="shared" si="11"/>
        <v>0</v>
      </c>
      <c r="AF30" s="24">
        <f t="shared" si="12"/>
        <v>0</v>
      </c>
      <c r="AG30" s="24">
        <f t="shared" si="13"/>
        <v>0</v>
      </c>
      <c r="AH30" s="24">
        <f t="shared" si="14"/>
        <v>0</v>
      </c>
      <c r="AI30" s="24">
        <f t="shared" si="15"/>
        <v>0</v>
      </c>
      <c r="AJ30" s="24">
        <f t="shared" si="16"/>
        <v>0</v>
      </c>
      <c r="AK30" s="24">
        <f t="shared" si="17"/>
        <v>0</v>
      </c>
      <c r="AL30" s="24">
        <f t="shared" si="18"/>
        <v>0</v>
      </c>
      <c r="AM30" s="24">
        <f t="shared" si="19"/>
        <v>0</v>
      </c>
      <c r="AN30" s="24">
        <f t="shared" si="20"/>
        <v>0</v>
      </c>
      <c r="AO30" s="24">
        <f t="shared" si="21"/>
        <v>0</v>
      </c>
    </row>
    <row r="31" spans="1:41" x14ac:dyDescent="0.25">
      <c r="A31" s="2">
        <v>28</v>
      </c>
      <c r="B31" s="2" t="str">
        <f>IF(ISBLANK(PRINCIPAL!B31)," ",PRINCIPAL!B31)</f>
        <v xml:space="preserve"> </v>
      </c>
      <c r="C31" s="14">
        <f t="shared" si="1"/>
        <v>0</v>
      </c>
      <c r="D31" s="12">
        <f t="shared" si="2"/>
        <v>0</v>
      </c>
      <c r="E31" s="9"/>
      <c r="F31" s="12">
        <f t="shared" si="23"/>
        <v>0</v>
      </c>
      <c r="G31" s="9"/>
      <c r="H31" s="12">
        <f t="shared" si="24"/>
        <v>0</v>
      </c>
      <c r="I31" s="9"/>
      <c r="J31" s="12">
        <f t="shared" si="25"/>
        <v>0</v>
      </c>
      <c r="K31" s="9"/>
      <c r="L31" s="12">
        <f t="shared" si="26"/>
        <v>0</v>
      </c>
      <c r="M31" s="9"/>
      <c r="N31" s="12">
        <f t="shared" si="3"/>
        <v>0</v>
      </c>
      <c r="O31" s="9"/>
      <c r="P31" s="12">
        <f t="shared" si="4"/>
        <v>0</v>
      </c>
      <c r="Q31" s="9"/>
      <c r="R31" s="12">
        <f t="shared" si="5"/>
        <v>0</v>
      </c>
      <c r="S31" s="9"/>
      <c r="T31" s="12">
        <f t="shared" si="6"/>
        <v>0</v>
      </c>
      <c r="U31" s="9"/>
      <c r="Z31" s="24">
        <f t="shared" si="22"/>
        <v>0</v>
      </c>
      <c r="AA31" s="24">
        <f t="shared" si="7"/>
        <v>0</v>
      </c>
      <c r="AB31" s="24">
        <f t="shared" si="8"/>
        <v>0</v>
      </c>
      <c r="AC31" s="24">
        <f t="shared" si="9"/>
        <v>0</v>
      </c>
      <c r="AD31" s="24">
        <f t="shared" si="10"/>
        <v>0</v>
      </c>
      <c r="AE31" s="24">
        <f t="shared" si="11"/>
        <v>0</v>
      </c>
      <c r="AF31" s="24">
        <f t="shared" si="12"/>
        <v>0</v>
      </c>
      <c r="AG31" s="24">
        <f t="shared" si="13"/>
        <v>0</v>
      </c>
      <c r="AH31" s="24">
        <f t="shared" si="14"/>
        <v>0</v>
      </c>
      <c r="AI31" s="24">
        <f t="shared" si="15"/>
        <v>0</v>
      </c>
      <c r="AJ31" s="24">
        <f t="shared" si="16"/>
        <v>0</v>
      </c>
      <c r="AK31" s="24">
        <f t="shared" si="17"/>
        <v>0</v>
      </c>
      <c r="AL31" s="24">
        <f t="shared" si="18"/>
        <v>0</v>
      </c>
      <c r="AM31" s="24">
        <f t="shared" si="19"/>
        <v>0</v>
      </c>
      <c r="AN31" s="24">
        <f t="shared" si="20"/>
        <v>0</v>
      </c>
      <c r="AO31" s="24">
        <f t="shared" si="21"/>
        <v>0</v>
      </c>
    </row>
    <row r="32" spans="1:41" x14ac:dyDescent="0.25">
      <c r="A32" s="2">
        <v>29</v>
      </c>
      <c r="B32" s="1" t="str">
        <f>IF(ISBLANK(PRINCIPAL!B32)," ",PRINCIPAL!B32)</f>
        <v xml:space="preserve"> </v>
      </c>
      <c r="C32" s="14">
        <f t="shared" si="1"/>
        <v>0</v>
      </c>
      <c r="D32" s="12">
        <f t="shared" si="2"/>
        <v>0</v>
      </c>
      <c r="E32" s="10"/>
      <c r="F32" s="12">
        <f t="shared" si="23"/>
        <v>0</v>
      </c>
      <c r="G32" s="10"/>
      <c r="H32" s="12">
        <f t="shared" si="24"/>
        <v>0</v>
      </c>
      <c r="I32" s="10"/>
      <c r="J32" s="12">
        <f t="shared" si="25"/>
        <v>0</v>
      </c>
      <c r="K32" s="10"/>
      <c r="L32" s="12">
        <f t="shared" si="26"/>
        <v>0</v>
      </c>
      <c r="M32" s="10"/>
      <c r="N32" s="12">
        <f t="shared" si="3"/>
        <v>0</v>
      </c>
      <c r="O32" s="10"/>
      <c r="P32" s="12">
        <f t="shared" si="4"/>
        <v>0</v>
      </c>
      <c r="Q32" s="10"/>
      <c r="R32" s="12">
        <f t="shared" si="5"/>
        <v>0</v>
      </c>
      <c r="S32" s="10"/>
      <c r="T32" s="12">
        <f t="shared" si="6"/>
        <v>0</v>
      </c>
      <c r="U32" s="10"/>
      <c r="Z32" s="24">
        <f t="shared" si="22"/>
        <v>0</v>
      </c>
      <c r="AA32" s="24">
        <f t="shared" si="7"/>
        <v>0</v>
      </c>
      <c r="AB32" s="24">
        <f t="shared" si="8"/>
        <v>0</v>
      </c>
      <c r="AC32" s="24">
        <f t="shared" si="9"/>
        <v>0</v>
      </c>
      <c r="AD32" s="24">
        <f t="shared" si="10"/>
        <v>0</v>
      </c>
      <c r="AE32" s="24">
        <f t="shared" si="11"/>
        <v>0</v>
      </c>
      <c r="AF32" s="24">
        <f t="shared" si="12"/>
        <v>0</v>
      </c>
      <c r="AG32" s="24">
        <f t="shared" si="13"/>
        <v>0</v>
      </c>
      <c r="AH32" s="24">
        <f t="shared" si="14"/>
        <v>0</v>
      </c>
      <c r="AI32" s="24">
        <f t="shared" si="15"/>
        <v>0</v>
      </c>
      <c r="AJ32" s="24">
        <f t="shared" si="16"/>
        <v>0</v>
      </c>
      <c r="AK32" s="24">
        <f t="shared" si="17"/>
        <v>0</v>
      </c>
      <c r="AL32" s="24">
        <f t="shared" si="18"/>
        <v>0</v>
      </c>
      <c r="AM32" s="24">
        <f t="shared" si="19"/>
        <v>0</v>
      </c>
      <c r="AN32" s="24">
        <f t="shared" si="20"/>
        <v>0</v>
      </c>
      <c r="AO32" s="24">
        <f t="shared" si="21"/>
        <v>0</v>
      </c>
    </row>
    <row r="33" spans="1:41" x14ac:dyDescent="0.25">
      <c r="A33" s="2">
        <v>30</v>
      </c>
      <c r="B33" s="2" t="str">
        <f>IF(ISBLANK(PRINCIPAL!B33)," ",PRINCIPAL!B33)</f>
        <v xml:space="preserve"> </v>
      </c>
      <c r="C33" s="14">
        <f t="shared" si="1"/>
        <v>0</v>
      </c>
      <c r="D33" s="12">
        <f t="shared" si="2"/>
        <v>0</v>
      </c>
      <c r="E33" s="9"/>
      <c r="F33" s="12">
        <f t="shared" si="23"/>
        <v>0</v>
      </c>
      <c r="G33" s="9"/>
      <c r="H33" s="12">
        <f t="shared" si="24"/>
        <v>0</v>
      </c>
      <c r="I33" s="9"/>
      <c r="J33" s="12">
        <f t="shared" si="25"/>
        <v>0</v>
      </c>
      <c r="K33" s="9"/>
      <c r="L33" s="12">
        <f t="shared" si="26"/>
        <v>0</v>
      </c>
      <c r="M33" s="9"/>
      <c r="N33" s="12">
        <f t="shared" si="3"/>
        <v>0</v>
      </c>
      <c r="O33" s="9"/>
      <c r="P33" s="12">
        <f t="shared" si="4"/>
        <v>0</v>
      </c>
      <c r="Q33" s="9"/>
      <c r="R33" s="12">
        <f t="shared" si="5"/>
        <v>0</v>
      </c>
      <c r="S33" s="9"/>
      <c r="T33" s="12">
        <f t="shared" si="6"/>
        <v>0</v>
      </c>
      <c r="U33" s="9"/>
      <c r="Z33" s="24">
        <f t="shared" si="22"/>
        <v>0</v>
      </c>
      <c r="AA33" s="24">
        <f t="shared" si="7"/>
        <v>0</v>
      </c>
      <c r="AB33" s="24">
        <f t="shared" si="8"/>
        <v>0</v>
      </c>
      <c r="AC33" s="24">
        <f t="shared" si="9"/>
        <v>0</v>
      </c>
      <c r="AD33" s="24">
        <f t="shared" si="10"/>
        <v>0</v>
      </c>
      <c r="AE33" s="24">
        <f t="shared" si="11"/>
        <v>0</v>
      </c>
      <c r="AF33" s="24">
        <f t="shared" si="12"/>
        <v>0</v>
      </c>
      <c r="AG33" s="24">
        <f t="shared" si="13"/>
        <v>0</v>
      </c>
      <c r="AH33" s="24">
        <f t="shared" si="14"/>
        <v>0</v>
      </c>
      <c r="AI33" s="24">
        <f t="shared" si="15"/>
        <v>0</v>
      </c>
      <c r="AJ33" s="24">
        <f t="shared" si="16"/>
        <v>0</v>
      </c>
      <c r="AK33" s="24">
        <f t="shared" si="17"/>
        <v>0</v>
      </c>
      <c r="AL33" s="24">
        <f t="shared" si="18"/>
        <v>0</v>
      </c>
      <c r="AM33" s="24">
        <f t="shared" si="19"/>
        <v>0</v>
      </c>
      <c r="AN33" s="24">
        <f t="shared" si="20"/>
        <v>0</v>
      </c>
      <c r="AO33" s="24">
        <f t="shared" si="21"/>
        <v>0</v>
      </c>
    </row>
    <row r="34" spans="1:41" x14ac:dyDescent="0.25">
      <c r="A34" s="2">
        <v>31</v>
      </c>
      <c r="B34" s="1" t="str">
        <f>IF(ISBLANK(PRINCIPAL!B34)," ",PRINCIPAL!B34)</f>
        <v xml:space="preserve"> </v>
      </c>
      <c r="C34" s="14">
        <f t="shared" si="1"/>
        <v>0</v>
      </c>
      <c r="D34" s="12">
        <f t="shared" si="2"/>
        <v>0</v>
      </c>
      <c r="E34" s="10"/>
      <c r="F34" s="12">
        <f t="shared" si="23"/>
        <v>0</v>
      </c>
      <c r="G34" s="10"/>
      <c r="H34" s="12">
        <f t="shared" si="24"/>
        <v>0</v>
      </c>
      <c r="I34" s="10"/>
      <c r="J34" s="12">
        <f t="shared" si="25"/>
        <v>0</v>
      </c>
      <c r="K34" s="10"/>
      <c r="L34" s="12">
        <f t="shared" si="26"/>
        <v>0</v>
      </c>
      <c r="M34" s="10"/>
      <c r="N34" s="12">
        <f t="shared" si="3"/>
        <v>0</v>
      </c>
      <c r="O34" s="10"/>
      <c r="P34" s="12">
        <f t="shared" si="4"/>
        <v>0</v>
      </c>
      <c r="Q34" s="10"/>
      <c r="R34" s="12">
        <f t="shared" si="5"/>
        <v>0</v>
      </c>
      <c r="S34" s="10"/>
      <c r="T34" s="12">
        <f t="shared" si="6"/>
        <v>0</v>
      </c>
      <c r="U34" s="10"/>
      <c r="Z34" s="24">
        <f t="shared" si="22"/>
        <v>0</v>
      </c>
      <c r="AA34" s="24">
        <f t="shared" si="7"/>
        <v>0</v>
      </c>
      <c r="AB34" s="24">
        <f t="shared" si="8"/>
        <v>0</v>
      </c>
      <c r="AC34" s="24">
        <f t="shared" si="9"/>
        <v>0</v>
      </c>
      <c r="AD34" s="24">
        <f t="shared" si="10"/>
        <v>0</v>
      </c>
      <c r="AE34" s="24">
        <f t="shared" si="11"/>
        <v>0</v>
      </c>
      <c r="AF34" s="24">
        <f t="shared" si="12"/>
        <v>0</v>
      </c>
      <c r="AG34" s="24">
        <f t="shared" si="13"/>
        <v>0</v>
      </c>
      <c r="AH34" s="24">
        <f t="shared" si="14"/>
        <v>0</v>
      </c>
      <c r="AI34" s="24">
        <f t="shared" si="15"/>
        <v>0</v>
      </c>
      <c r="AJ34" s="24">
        <f t="shared" si="16"/>
        <v>0</v>
      </c>
      <c r="AK34" s="24">
        <f t="shared" si="17"/>
        <v>0</v>
      </c>
      <c r="AL34" s="24">
        <f t="shared" si="18"/>
        <v>0</v>
      </c>
      <c r="AM34" s="24">
        <f t="shared" si="19"/>
        <v>0</v>
      </c>
      <c r="AN34" s="24">
        <f t="shared" si="20"/>
        <v>0</v>
      </c>
      <c r="AO34" s="24">
        <f t="shared" si="21"/>
        <v>0</v>
      </c>
    </row>
    <row r="35" spans="1:41" x14ac:dyDescent="0.25">
      <c r="A35" s="2">
        <v>32</v>
      </c>
      <c r="B35" s="2" t="str">
        <f>IF(ISBLANK(PRINCIPAL!B35)," ",PRINCIPAL!B35)</f>
        <v xml:space="preserve"> </v>
      </c>
      <c r="C35" s="14">
        <f t="shared" si="1"/>
        <v>0</v>
      </c>
      <c r="D35" s="12">
        <f t="shared" si="2"/>
        <v>0</v>
      </c>
      <c r="E35" s="9"/>
      <c r="F35" s="12">
        <f t="shared" si="23"/>
        <v>0</v>
      </c>
      <c r="G35" s="9"/>
      <c r="H35" s="12">
        <f t="shared" si="24"/>
        <v>0</v>
      </c>
      <c r="I35" s="9"/>
      <c r="J35" s="12">
        <f t="shared" si="25"/>
        <v>0</v>
      </c>
      <c r="K35" s="9"/>
      <c r="L35" s="12">
        <f t="shared" si="26"/>
        <v>0</v>
      </c>
      <c r="M35" s="9"/>
      <c r="N35" s="12">
        <f t="shared" si="3"/>
        <v>0</v>
      </c>
      <c r="O35" s="9"/>
      <c r="P35" s="12">
        <f t="shared" si="4"/>
        <v>0</v>
      </c>
      <c r="Q35" s="9"/>
      <c r="R35" s="12">
        <f t="shared" si="5"/>
        <v>0</v>
      </c>
      <c r="S35" s="9"/>
      <c r="T35" s="12">
        <f t="shared" si="6"/>
        <v>0</v>
      </c>
      <c r="U35" s="9"/>
      <c r="Z35" s="24">
        <f t="shared" si="22"/>
        <v>0</v>
      </c>
      <c r="AA35" s="24">
        <f t="shared" si="7"/>
        <v>0</v>
      </c>
      <c r="AB35" s="24">
        <f t="shared" si="8"/>
        <v>0</v>
      </c>
      <c r="AC35" s="24">
        <f t="shared" si="9"/>
        <v>0</v>
      </c>
      <c r="AD35" s="24">
        <f t="shared" si="10"/>
        <v>0</v>
      </c>
      <c r="AE35" s="24">
        <f t="shared" si="11"/>
        <v>0</v>
      </c>
      <c r="AF35" s="24">
        <f t="shared" si="12"/>
        <v>0</v>
      </c>
      <c r="AG35" s="24">
        <f t="shared" si="13"/>
        <v>0</v>
      </c>
      <c r="AH35" s="24">
        <f t="shared" si="14"/>
        <v>0</v>
      </c>
      <c r="AI35" s="24">
        <f t="shared" si="15"/>
        <v>0</v>
      </c>
      <c r="AJ35" s="24">
        <f t="shared" si="16"/>
        <v>0</v>
      </c>
      <c r="AK35" s="24">
        <f t="shared" si="17"/>
        <v>0</v>
      </c>
      <c r="AL35" s="24">
        <f t="shared" si="18"/>
        <v>0</v>
      </c>
      <c r="AM35" s="24">
        <f t="shared" si="19"/>
        <v>0</v>
      </c>
      <c r="AN35" s="24">
        <f t="shared" si="20"/>
        <v>0</v>
      </c>
      <c r="AO35" s="24">
        <f t="shared" si="21"/>
        <v>0</v>
      </c>
    </row>
    <row r="36" spans="1:41" x14ac:dyDescent="0.25">
      <c r="A36" s="2">
        <v>33</v>
      </c>
      <c r="B36" s="1" t="str">
        <f>IF(ISBLANK(PRINCIPAL!B36)," ",PRINCIPAL!B36)</f>
        <v xml:space="preserve"> </v>
      </c>
      <c r="C36" s="14">
        <f t="shared" si="1"/>
        <v>0</v>
      </c>
      <c r="D36" s="12">
        <f t="shared" si="2"/>
        <v>0</v>
      </c>
      <c r="E36" s="10"/>
      <c r="F36" s="12">
        <f t="shared" si="23"/>
        <v>0</v>
      </c>
      <c r="G36" s="10"/>
      <c r="H36" s="12">
        <f t="shared" si="24"/>
        <v>0</v>
      </c>
      <c r="I36" s="10"/>
      <c r="J36" s="12">
        <f t="shared" si="25"/>
        <v>0</v>
      </c>
      <c r="K36" s="10"/>
      <c r="L36" s="12">
        <f t="shared" si="26"/>
        <v>0</v>
      </c>
      <c r="M36" s="10"/>
      <c r="N36" s="12">
        <f t="shared" si="3"/>
        <v>0</v>
      </c>
      <c r="O36" s="10"/>
      <c r="P36" s="12">
        <f t="shared" si="4"/>
        <v>0</v>
      </c>
      <c r="Q36" s="10"/>
      <c r="R36" s="12">
        <f t="shared" si="5"/>
        <v>0</v>
      </c>
      <c r="S36" s="10"/>
      <c r="T36" s="12">
        <f t="shared" si="6"/>
        <v>0</v>
      </c>
      <c r="U36" s="10"/>
      <c r="Z36" s="24">
        <f t="shared" si="22"/>
        <v>0</v>
      </c>
      <c r="AA36" s="24">
        <f t="shared" si="7"/>
        <v>0</v>
      </c>
      <c r="AB36" s="24">
        <f t="shared" si="8"/>
        <v>0</v>
      </c>
      <c r="AC36" s="24">
        <f t="shared" si="9"/>
        <v>0</v>
      </c>
      <c r="AD36" s="24">
        <f t="shared" si="10"/>
        <v>0</v>
      </c>
      <c r="AE36" s="24">
        <f t="shared" si="11"/>
        <v>0</v>
      </c>
      <c r="AF36" s="24">
        <f t="shared" si="12"/>
        <v>0</v>
      </c>
      <c r="AG36" s="24">
        <f t="shared" si="13"/>
        <v>0</v>
      </c>
      <c r="AH36" s="24">
        <f t="shared" si="14"/>
        <v>0</v>
      </c>
      <c r="AI36" s="24">
        <f t="shared" si="15"/>
        <v>0</v>
      </c>
      <c r="AJ36" s="24">
        <f t="shared" si="16"/>
        <v>0</v>
      </c>
      <c r="AK36" s="24">
        <f t="shared" si="17"/>
        <v>0</v>
      </c>
      <c r="AL36" s="24">
        <f t="shared" si="18"/>
        <v>0</v>
      </c>
      <c r="AM36" s="24">
        <f t="shared" si="19"/>
        <v>0</v>
      </c>
      <c r="AN36" s="24">
        <f t="shared" si="20"/>
        <v>0</v>
      </c>
      <c r="AO36" s="24">
        <f t="shared" si="21"/>
        <v>0</v>
      </c>
    </row>
    <row r="37" spans="1:41" x14ac:dyDescent="0.25">
      <c r="A37" s="2">
        <v>34</v>
      </c>
      <c r="B37" s="2" t="str">
        <f>IF(ISBLANK(PRINCIPAL!B37)," ",PRINCIPAL!B37)</f>
        <v xml:space="preserve"> </v>
      </c>
      <c r="C37" s="14">
        <f t="shared" si="1"/>
        <v>0</v>
      </c>
      <c r="D37" s="12">
        <f t="shared" si="2"/>
        <v>0</v>
      </c>
      <c r="E37" s="9"/>
      <c r="F37" s="12">
        <f t="shared" si="23"/>
        <v>0</v>
      </c>
      <c r="G37" s="9"/>
      <c r="H37" s="12">
        <f t="shared" si="24"/>
        <v>0</v>
      </c>
      <c r="I37" s="9"/>
      <c r="J37" s="12">
        <f t="shared" si="25"/>
        <v>0</v>
      </c>
      <c r="K37" s="9"/>
      <c r="L37" s="12">
        <f t="shared" si="26"/>
        <v>0</v>
      </c>
      <c r="M37" s="9"/>
      <c r="N37" s="12">
        <f t="shared" si="3"/>
        <v>0</v>
      </c>
      <c r="O37" s="9"/>
      <c r="P37" s="12">
        <f t="shared" si="4"/>
        <v>0</v>
      </c>
      <c r="Q37" s="9"/>
      <c r="R37" s="12">
        <f t="shared" si="5"/>
        <v>0</v>
      </c>
      <c r="S37" s="9"/>
      <c r="T37" s="12">
        <f t="shared" si="6"/>
        <v>0</v>
      </c>
      <c r="U37" s="9"/>
      <c r="Z37" s="24">
        <f t="shared" si="22"/>
        <v>0</v>
      </c>
      <c r="AA37" s="24">
        <f t="shared" si="7"/>
        <v>0</v>
      </c>
      <c r="AB37" s="24">
        <f t="shared" si="8"/>
        <v>0</v>
      </c>
      <c r="AC37" s="24">
        <f t="shared" si="9"/>
        <v>0</v>
      </c>
      <c r="AD37" s="24">
        <f t="shared" si="10"/>
        <v>0</v>
      </c>
      <c r="AE37" s="24">
        <f t="shared" si="11"/>
        <v>0</v>
      </c>
      <c r="AF37" s="24">
        <f t="shared" si="12"/>
        <v>0</v>
      </c>
      <c r="AG37" s="24">
        <f t="shared" si="13"/>
        <v>0</v>
      </c>
      <c r="AH37" s="24">
        <f t="shared" si="14"/>
        <v>0</v>
      </c>
      <c r="AI37" s="24">
        <f t="shared" si="15"/>
        <v>0</v>
      </c>
      <c r="AJ37" s="24">
        <f t="shared" si="16"/>
        <v>0</v>
      </c>
      <c r="AK37" s="24">
        <f t="shared" si="17"/>
        <v>0</v>
      </c>
      <c r="AL37" s="24">
        <f t="shared" si="18"/>
        <v>0</v>
      </c>
      <c r="AM37" s="24">
        <f t="shared" si="19"/>
        <v>0</v>
      </c>
      <c r="AN37" s="24">
        <f t="shared" si="20"/>
        <v>0</v>
      </c>
      <c r="AO37" s="24">
        <f t="shared" si="21"/>
        <v>0</v>
      </c>
    </row>
    <row r="38" spans="1:41" x14ac:dyDescent="0.25">
      <c r="A38" s="2">
        <v>35</v>
      </c>
      <c r="B38" s="1" t="str">
        <f>IF(ISBLANK(PRINCIPAL!B38)," ",PRINCIPAL!B38)</f>
        <v xml:space="preserve"> </v>
      </c>
      <c r="C38" s="14">
        <f t="shared" si="1"/>
        <v>0</v>
      </c>
      <c r="D38" s="12">
        <f t="shared" si="2"/>
        <v>0</v>
      </c>
      <c r="E38" s="10"/>
      <c r="F38" s="12">
        <f t="shared" si="23"/>
        <v>0</v>
      </c>
      <c r="G38" s="10"/>
      <c r="H38" s="12">
        <f t="shared" si="24"/>
        <v>0</v>
      </c>
      <c r="I38" s="10"/>
      <c r="J38" s="12">
        <f t="shared" si="25"/>
        <v>0</v>
      </c>
      <c r="K38" s="10"/>
      <c r="L38" s="12">
        <f t="shared" si="26"/>
        <v>0</v>
      </c>
      <c r="M38" s="10"/>
      <c r="N38" s="12">
        <f t="shared" si="3"/>
        <v>0</v>
      </c>
      <c r="O38" s="10"/>
      <c r="P38" s="12">
        <f t="shared" si="4"/>
        <v>0</v>
      </c>
      <c r="Q38" s="10"/>
      <c r="R38" s="12">
        <f t="shared" si="5"/>
        <v>0</v>
      </c>
      <c r="S38" s="10"/>
      <c r="T38" s="12">
        <f t="shared" si="6"/>
        <v>0</v>
      </c>
      <c r="U38" s="10"/>
      <c r="Z38" s="24">
        <f t="shared" si="22"/>
        <v>0</v>
      </c>
      <c r="AA38" s="24">
        <f t="shared" si="7"/>
        <v>0</v>
      </c>
      <c r="AB38" s="24">
        <f t="shared" si="8"/>
        <v>0</v>
      </c>
      <c r="AC38" s="24">
        <f t="shared" si="9"/>
        <v>0</v>
      </c>
      <c r="AD38" s="24">
        <f t="shared" si="10"/>
        <v>0</v>
      </c>
      <c r="AE38" s="24">
        <f t="shared" si="11"/>
        <v>0</v>
      </c>
      <c r="AF38" s="24">
        <f t="shared" si="12"/>
        <v>0</v>
      </c>
      <c r="AG38" s="24">
        <f t="shared" si="13"/>
        <v>0</v>
      </c>
      <c r="AH38" s="24">
        <f t="shared" si="14"/>
        <v>0</v>
      </c>
      <c r="AI38" s="24">
        <f t="shared" si="15"/>
        <v>0</v>
      </c>
      <c r="AJ38" s="24">
        <f t="shared" si="16"/>
        <v>0</v>
      </c>
      <c r="AK38" s="24">
        <f t="shared" si="17"/>
        <v>0</v>
      </c>
      <c r="AL38" s="24">
        <f t="shared" si="18"/>
        <v>0</v>
      </c>
      <c r="AM38" s="24">
        <f t="shared" si="19"/>
        <v>0</v>
      </c>
      <c r="AN38" s="24">
        <f t="shared" si="20"/>
        <v>0</v>
      </c>
      <c r="AO38" s="24">
        <f t="shared" si="21"/>
        <v>0</v>
      </c>
    </row>
    <row r="39" spans="1:41" x14ac:dyDescent="0.25">
      <c r="A39" s="2">
        <v>36</v>
      </c>
      <c r="B39" s="2" t="str">
        <f>IF(ISBLANK(PRINCIPAL!B39)," ",PRINCIPAL!B39)</f>
        <v xml:space="preserve"> </v>
      </c>
      <c r="C39" s="14">
        <f t="shared" si="1"/>
        <v>0</v>
      </c>
      <c r="D39" s="12">
        <f t="shared" si="2"/>
        <v>0</v>
      </c>
      <c r="E39" s="9"/>
      <c r="F39" s="12">
        <f t="shared" si="23"/>
        <v>0</v>
      </c>
      <c r="G39" s="9"/>
      <c r="H39" s="12">
        <f t="shared" si="24"/>
        <v>0</v>
      </c>
      <c r="I39" s="9"/>
      <c r="J39" s="12">
        <f t="shared" si="25"/>
        <v>0</v>
      </c>
      <c r="K39" s="9"/>
      <c r="L39" s="12">
        <f t="shared" si="26"/>
        <v>0</v>
      </c>
      <c r="M39" s="9"/>
      <c r="N39" s="12">
        <f t="shared" si="3"/>
        <v>0</v>
      </c>
      <c r="O39" s="9"/>
      <c r="P39" s="12">
        <f t="shared" si="4"/>
        <v>0</v>
      </c>
      <c r="Q39" s="9"/>
      <c r="R39" s="12">
        <f t="shared" si="5"/>
        <v>0</v>
      </c>
      <c r="S39" s="9"/>
      <c r="T39" s="12">
        <f t="shared" si="6"/>
        <v>0</v>
      </c>
      <c r="U39" s="9"/>
      <c r="Z39" s="24">
        <f t="shared" si="22"/>
        <v>0</v>
      </c>
      <c r="AA39" s="24">
        <f t="shared" si="7"/>
        <v>0</v>
      </c>
      <c r="AB39" s="24">
        <f t="shared" si="8"/>
        <v>0</v>
      </c>
      <c r="AC39" s="24">
        <f t="shared" si="9"/>
        <v>0</v>
      </c>
      <c r="AD39" s="24">
        <f t="shared" si="10"/>
        <v>0</v>
      </c>
      <c r="AE39" s="24">
        <f t="shared" si="11"/>
        <v>0</v>
      </c>
      <c r="AF39" s="24">
        <f t="shared" si="12"/>
        <v>0</v>
      </c>
      <c r="AG39" s="24">
        <f t="shared" si="13"/>
        <v>0</v>
      </c>
      <c r="AH39" s="24">
        <f t="shared" si="14"/>
        <v>0</v>
      </c>
      <c r="AI39" s="24">
        <f t="shared" si="15"/>
        <v>0</v>
      </c>
      <c r="AJ39" s="24">
        <f t="shared" si="16"/>
        <v>0</v>
      </c>
      <c r="AK39" s="24">
        <f t="shared" si="17"/>
        <v>0</v>
      </c>
      <c r="AL39" s="24">
        <f t="shared" si="18"/>
        <v>0</v>
      </c>
      <c r="AM39" s="24">
        <f t="shared" si="19"/>
        <v>0</v>
      </c>
      <c r="AN39" s="24">
        <f t="shared" si="20"/>
        <v>0</v>
      </c>
      <c r="AO39" s="24">
        <f t="shared" si="21"/>
        <v>0</v>
      </c>
    </row>
    <row r="40" spans="1:41" x14ac:dyDescent="0.25">
      <c r="A40" s="2">
        <v>37</v>
      </c>
      <c r="B40" s="1" t="str">
        <f>IF(ISBLANK(PRINCIPAL!B40)," ",PRINCIPAL!B40)</f>
        <v xml:space="preserve"> </v>
      </c>
      <c r="C40" s="14">
        <f t="shared" si="1"/>
        <v>0</v>
      </c>
      <c r="D40" s="12">
        <f t="shared" si="2"/>
        <v>0</v>
      </c>
      <c r="E40" s="10"/>
      <c r="F40" s="12">
        <f t="shared" si="23"/>
        <v>0</v>
      </c>
      <c r="G40" s="10"/>
      <c r="H40" s="12">
        <f t="shared" si="24"/>
        <v>0</v>
      </c>
      <c r="I40" s="10"/>
      <c r="J40" s="12">
        <f t="shared" si="25"/>
        <v>0</v>
      </c>
      <c r="K40" s="10"/>
      <c r="L40" s="12">
        <f t="shared" si="26"/>
        <v>0</v>
      </c>
      <c r="M40" s="10"/>
      <c r="N40" s="12">
        <f t="shared" si="3"/>
        <v>0</v>
      </c>
      <c r="O40" s="10"/>
      <c r="P40" s="12">
        <f t="shared" si="4"/>
        <v>0</v>
      </c>
      <c r="Q40" s="10"/>
      <c r="R40" s="12">
        <f t="shared" si="5"/>
        <v>0</v>
      </c>
      <c r="S40" s="10"/>
      <c r="T40" s="12">
        <f t="shared" si="6"/>
        <v>0</v>
      </c>
      <c r="U40" s="10"/>
      <c r="Z40" s="24">
        <f t="shared" si="22"/>
        <v>0</v>
      </c>
      <c r="AA40" s="24">
        <f t="shared" si="7"/>
        <v>0</v>
      </c>
      <c r="AB40" s="24">
        <f t="shared" si="8"/>
        <v>0</v>
      </c>
      <c r="AC40" s="24">
        <f t="shared" si="9"/>
        <v>0</v>
      </c>
      <c r="AD40" s="24">
        <f t="shared" si="10"/>
        <v>0</v>
      </c>
      <c r="AE40" s="24">
        <f t="shared" si="11"/>
        <v>0</v>
      </c>
      <c r="AF40" s="24">
        <f t="shared" si="12"/>
        <v>0</v>
      </c>
      <c r="AG40" s="24">
        <f t="shared" si="13"/>
        <v>0</v>
      </c>
      <c r="AH40" s="24">
        <f t="shared" si="14"/>
        <v>0</v>
      </c>
      <c r="AI40" s="24">
        <f t="shared" si="15"/>
        <v>0</v>
      </c>
      <c r="AJ40" s="24">
        <f t="shared" si="16"/>
        <v>0</v>
      </c>
      <c r="AK40" s="24">
        <f t="shared" si="17"/>
        <v>0</v>
      </c>
      <c r="AL40" s="24">
        <f t="shared" si="18"/>
        <v>0</v>
      </c>
      <c r="AM40" s="24">
        <f t="shared" si="19"/>
        <v>0</v>
      </c>
      <c r="AN40" s="24">
        <f t="shared" si="20"/>
        <v>0</v>
      </c>
      <c r="AO40" s="24">
        <f t="shared" si="21"/>
        <v>0</v>
      </c>
    </row>
    <row r="41" spans="1:41" x14ac:dyDescent="0.25">
      <c r="A41" s="2">
        <v>38</v>
      </c>
      <c r="B41" s="2" t="str">
        <f>IF(ISBLANK(PRINCIPAL!B41)," ",PRINCIPAL!B41)</f>
        <v xml:space="preserve"> </v>
      </c>
      <c r="C41" s="14">
        <f t="shared" si="1"/>
        <v>0</v>
      </c>
      <c r="D41" s="12">
        <f t="shared" si="2"/>
        <v>0</v>
      </c>
      <c r="E41" s="9"/>
      <c r="F41" s="12">
        <f t="shared" si="23"/>
        <v>0</v>
      </c>
      <c r="G41" s="9"/>
      <c r="H41" s="12">
        <f t="shared" si="24"/>
        <v>0</v>
      </c>
      <c r="I41" s="9"/>
      <c r="J41" s="12">
        <f t="shared" si="25"/>
        <v>0</v>
      </c>
      <c r="K41" s="9"/>
      <c r="L41" s="12">
        <f t="shared" si="26"/>
        <v>0</v>
      </c>
      <c r="M41" s="9"/>
      <c r="N41" s="12">
        <f t="shared" si="3"/>
        <v>0</v>
      </c>
      <c r="O41" s="9"/>
      <c r="P41" s="12">
        <f t="shared" si="4"/>
        <v>0</v>
      </c>
      <c r="Q41" s="9"/>
      <c r="R41" s="12">
        <f t="shared" si="5"/>
        <v>0</v>
      </c>
      <c r="S41" s="9"/>
      <c r="T41" s="12">
        <f t="shared" si="6"/>
        <v>0</v>
      </c>
      <c r="U41" s="9"/>
      <c r="Z41" s="24">
        <f t="shared" si="22"/>
        <v>0</v>
      </c>
      <c r="AA41" s="24">
        <f t="shared" si="7"/>
        <v>0</v>
      </c>
      <c r="AB41" s="24">
        <f t="shared" si="8"/>
        <v>0</v>
      </c>
      <c r="AC41" s="24">
        <f t="shared" si="9"/>
        <v>0</v>
      </c>
      <c r="AD41" s="24">
        <f t="shared" si="10"/>
        <v>0</v>
      </c>
      <c r="AE41" s="24">
        <f t="shared" si="11"/>
        <v>0</v>
      </c>
      <c r="AF41" s="24">
        <f t="shared" si="12"/>
        <v>0</v>
      </c>
      <c r="AG41" s="24">
        <f t="shared" si="13"/>
        <v>0</v>
      </c>
      <c r="AH41" s="24">
        <f t="shared" si="14"/>
        <v>0</v>
      </c>
      <c r="AI41" s="24">
        <f t="shared" si="15"/>
        <v>0</v>
      </c>
      <c r="AJ41" s="24">
        <f t="shared" si="16"/>
        <v>0</v>
      </c>
      <c r="AK41" s="24">
        <f t="shared" si="17"/>
        <v>0</v>
      </c>
      <c r="AL41" s="24">
        <f t="shared" si="18"/>
        <v>0</v>
      </c>
      <c r="AM41" s="24">
        <f t="shared" si="19"/>
        <v>0</v>
      </c>
      <c r="AN41" s="24">
        <f t="shared" si="20"/>
        <v>0</v>
      </c>
      <c r="AO41" s="24">
        <f t="shared" si="21"/>
        <v>0</v>
      </c>
    </row>
    <row r="42" spans="1:41" x14ac:dyDescent="0.25">
      <c r="A42" s="2">
        <v>39</v>
      </c>
      <c r="B42" s="1" t="str">
        <f>IF(ISBLANK(PRINCIPAL!B42)," ",PRINCIPAL!B42)</f>
        <v xml:space="preserve"> </v>
      </c>
      <c r="C42" s="14">
        <f t="shared" si="1"/>
        <v>0</v>
      </c>
      <c r="D42" s="12">
        <f t="shared" si="2"/>
        <v>0</v>
      </c>
      <c r="E42" s="10"/>
      <c r="F42" s="12">
        <f t="shared" si="23"/>
        <v>0</v>
      </c>
      <c r="G42" s="10"/>
      <c r="H42" s="12">
        <f t="shared" si="24"/>
        <v>0</v>
      </c>
      <c r="I42" s="10"/>
      <c r="J42" s="12">
        <f t="shared" si="25"/>
        <v>0</v>
      </c>
      <c r="K42" s="10"/>
      <c r="L42" s="12">
        <f t="shared" si="26"/>
        <v>0</v>
      </c>
      <c r="M42" s="10"/>
      <c r="N42" s="12">
        <f t="shared" si="3"/>
        <v>0</v>
      </c>
      <c r="O42" s="10"/>
      <c r="P42" s="12">
        <f t="shared" si="4"/>
        <v>0</v>
      </c>
      <c r="Q42" s="10"/>
      <c r="R42" s="12">
        <f t="shared" si="5"/>
        <v>0</v>
      </c>
      <c r="S42" s="10"/>
      <c r="T42" s="12">
        <f t="shared" si="6"/>
        <v>0</v>
      </c>
      <c r="U42" s="10"/>
      <c r="Z42" s="24">
        <f t="shared" si="22"/>
        <v>0</v>
      </c>
      <c r="AA42" s="24">
        <f t="shared" si="7"/>
        <v>0</v>
      </c>
      <c r="AB42" s="24">
        <f t="shared" si="8"/>
        <v>0</v>
      </c>
      <c r="AC42" s="24">
        <f t="shared" si="9"/>
        <v>0</v>
      </c>
      <c r="AD42" s="24">
        <f t="shared" si="10"/>
        <v>0</v>
      </c>
      <c r="AE42" s="24">
        <f t="shared" si="11"/>
        <v>0</v>
      </c>
      <c r="AF42" s="24">
        <f t="shared" si="12"/>
        <v>0</v>
      </c>
      <c r="AG42" s="24">
        <f t="shared" si="13"/>
        <v>0</v>
      </c>
      <c r="AH42" s="24">
        <f t="shared" si="14"/>
        <v>0</v>
      </c>
      <c r="AI42" s="24">
        <f t="shared" si="15"/>
        <v>0</v>
      </c>
      <c r="AJ42" s="24">
        <f t="shared" si="16"/>
        <v>0</v>
      </c>
      <c r="AK42" s="24">
        <f t="shared" si="17"/>
        <v>0</v>
      </c>
      <c r="AL42" s="24">
        <f t="shared" si="18"/>
        <v>0</v>
      </c>
      <c r="AM42" s="24">
        <f t="shared" si="19"/>
        <v>0</v>
      </c>
      <c r="AN42" s="24">
        <f t="shared" si="20"/>
        <v>0</v>
      </c>
      <c r="AO42" s="24">
        <f t="shared" si="21"/>
        <v>0</v>
      </c>
    </row>
    <row r="43" spans="1:41" x14ac:dyDescent="0.25">
      <c r="A43" s="2">
        <v>40</v>
      </c>
      <c r="B43" s="2" t="str">
        <f>IF(ISBLANK(PRINCIPAL!B43)," ",PRINCIPAL!B43)</f>
        <v xml:space="preserve"> </v>
      </c>
      <c r="C43" s="14">
        <f t="shared" si="1"/>
        <v>0</v>
      </c>
      <c r="D43" s="12">
        <f t="shared" si="2"/>
        <v>0</v>
      </c>
      <c r="E43" s="11"/>
      <c r="F43" s="12">
        <f t="shared" si="23"/>
        <v>0</v>
      </c>
      <c r="G43" s="11"/>
      <c r="H43" s="12">
        <f t="shared" si="24"/>
        <v>0</v>
      </c>
      <c r="I43" s="11"/>
      <c r="J43" s="12">
        <f t="shared" si="25"/>
        <v>0</v>
      </c>
      <c r="K43" s="11"/>
      <c r="L43" s="12">
        <f t="shared" si="26"/>
        <v>0</v>
      </c>
      <c r="M43" s="11"/>
      <c r="N43" s="12">
        <f t="shared" si="3"/>
        <v>0</v>
      </c>
      <c r="O43" s="11"/>
      <c r="P43" s="12">
        <f t="shared" si="4"/>
        <v>0</v>
      </c>
      <c r="Q43" s="11"/>
      <c r="R43" s="12">
        <f t="shared" si="5"/>
        <v>0</v>
      </c>
      <c r="S43" s="11"/>
      <c r="T43" s="12">
        <f t="shared" si="6"/>
        <v>0</v>
      </c>
      <c r="U43" s="11"/>
      <c r="Z43" s="24">
        <f t="shared" si="22"/>
        <v>0</v>
      </c>
      <c r="AA43" s="24">
        <f t="shared" si="7"/>
        <v>0</v>
      </c>
      <c r="AB43" s="24">
        <f t="shared" si="8"/>
        <v>0</v>
      </c>
      <c r="AC43" s="24">
        <f t="shared" si="9"/>
        <v>0</v>
      </c>
      <c r="AD43" s="24">
        <f t="shared" si="10"/>
        <v>0</v>
      </c>
      <c r="AE43" s="24">
        <f t="shared" si="11"/>
        <v>0</v>
      </c>
      <c r="AF43" s="24">
        <f t="shared" si="12"/>
        <v>0</v>
      </c>
      <c r="AG43" s="24">
        <f t="shared" si="13"/>
        <v>0</v>
      </c>
      <c r="AH43" s="24">
        <f t="shared" si="14"/>
        <v>0</v>
      </c>
      <c r="AI43" s="24">
        <f t="shared" si="15"/>
        <v>0</v>
      </c>
      <c r="AJ43" s="24">
        <f t="shared" si="16"/>
        <v>0</v>
      </c>
      <c r="AK43" s="24">
        <f t="shared" si="17"/>
        <v>0</v>
      </c>
      <c r="AL43" s="24">
        <f t="shared" si="18"/>
        <v>0</v>
      </c>
      <c r="AM43" s="24">
        <f t="shared" si="19"/>
        <v>0</v>
      </c>
      <c r="AN43" s="24">
        <f t="shared" si="20"/>
        <v>0</v>
      </c>
      <c r="AO43" s="24">
        <f t="shared" si="21"/>
        <v>0</v>
      </c>
    </row>
  </sheetData>
  <sheetProtection password="921F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2"/>
    <col min="2" max="2" width="51" style="2" customWidth="1"/>
    <col min="3" max="3" width="5" style="2" customWidth="1"/>
    <col min="4" max="4" width="5.140625" style="3" customWidth="1"/>
    <col min="5" max="5" width="11.42578125" style="3"/>
    <col min="6" max="6" width="4.28515625" style="3" customWidth="1"/>
    <col min="7" max="7" width="11.42578125" style="3"/>
    <col min="8" max="8" width="4.42578125" style="3" customWidth="1"/>
    <col min="9" max="9" width="11.42578125" style="3"/>
    <col min="10" max="10" width="4.85546875" style="3" customWidth="1"/>
    <col min="11" max="11" width="11.42578125" style="3"/>
    <col min="12" max="12" width="4.42578125" style="3" customWidth="1"/>
    <col min="13" max="13" width="11.42578125" style="3"/>
    <col min="14" max="14" width="4.28515625" style="2" customWidth="1"/>
    <col min="15" max="15" width="11.42578125" style="2"/>
    <col min="16" max="16" width="5" style="2" customWidth="1"/>
    <col min="17" max="17" width="11.42578125" style="2"/>
    <col min="18" max="18" width="3.28515625" style="2" customWidth="1"/>
    <col min="19" max="19" width="11.42578125" style="2"/>
    <col min="20" max="20" width="4.140625" style="2" customWidth="1"/>
    <col min="21" max="21" width="11.42578125" style="2"/>
    <col min="22" max="22" width="4" style="2" customWidth="1"/>
    <col min="23" max="23" width="11.42578125" style="2"/>
    <col min="24" max="24" width="4.28515625" style="2" customWidth="1"/>
    <col min="25" max="25" width="11.42578125" style="2"/>
    <col min="26" max="26" width="11.42578125" style="3"/>
    <col min="27" max="27" width="13.28515625" style="3" customWidth="1"/>
    <col min="28" max="28" width="11.42578125" style="3"/>
    <col min="29" max="29" width="13" style="3" customWidth="1"/>
    <col min="30" max="30" width="11.42578125" style="3"/>
    <col min="31" max="31" width="13.28515625" style="3" customWidth="1"/>
    <col min="32" max="32" width="11.42578125" style="3"/>
    <col min="33" max="33" width="13" style="3" customWidth="1"/>
    <col min="34" max="34" width="11.42578125" style="3"/>
    <col min="35" max="35" width="13.7109375" style="3" customWidth="1"/>
    <col min="36" max="36" width="11.42578125" style="3"/>
    <col min="37" max="37" width="13" style="3" customWidth="1"/>
    <col min="38" max="38" width="11.42578125" style="3"/>
    <col min="39" max="39" width="13.5703125" style="3" customWidth="1"/>
    <col min="40" max="40" width="11.42578125" style="3"/>
    <col min="41" max="41" width="13" style="3" customWidth="1"/>
    <col min="42" max="16384" width="11.42578125" style="2"/>
  </cols>
  <sheetData>
    <row r="1" spans="1:41" ht="15.75" thickBot="1" x14ac:dyDescent="0.3">
      <c r="B1" s="2" t="s">
        <v>9</v>
      </c>
      <c r="Z1" s="34" t="s">
        <v>28</v>
      </c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21"/>
    </row>
    <row r="2" spans="1:41" x14ac:dyDescent="0.25">
      <c r="Z2" s="36" t="s">
        <v>1</v>
      </c>
      <c r="AA2" s="37"/>
      <c r="AB2" s="36" t="s">
        <v>2</v>
      </c>
      <c r="AC2" s="37"/>
      <c r="AD2" s="36" t="s">
        <v>3</v>
      </c>
      <c r="AE2" s="37"/>
      <c r="AF2" s="36" t="s">
        <v>4</v>
      </c>
      <c r="AG2" s="37"/>
      <c r="AH2" s="36" t="s">
        <v>5</v>
      </c>
      <c r="AI2" s="37"/>
      <c r="AJ2" s="36" t="s">
        <v>6</v>
      </c>
      <c r="AK2" s="37"/>
      <c r="AL2" s="36" t="s">
        <v>7</v>
      </c>
      <c r="AM2" s="37"/>
      <c r="AN2" s="36" t="s">
        <v>8</v>
      </c>
      <c r="AO2" s="37"/>
    </row>
    <row r="3" spans="1:41" ht="15.75" thickBot="1" x14ac:dyDescent="0.3">
      <c r="B3" s="2" t="s">
        <v>0</v>
      </c>
      <c r="E3" s="3" t="s">
        <v>12</v>
      </c>
      <c r="G3" s="3" t="s">
        <v>10</v>
      </c>
      <c r="I3" s="3" t="s">
        <v>11</v>
      </c>
      <c r="K3" s="3" t="s">
        <v>13</v>
      </c>
      <c r="M3" s="3" t="s">
        <v>14</v>
      </c>
      <c r="Z3" s="26" t="s">
        <v>29</v>
      </c>
      <c r="AA3" s="27" t="s">
        <v>30</v>
      </c>
      <c r="AB3" s="26" t="s">
        <v>29</v>
      </c>
      <c r="AC3" s="27" t="s">
        <v>30</v>
      </c>
      <c r="AD3" s="26" t="s">
        <v>29</v>
      </c>
      <c r="AE3" s="27" t="s">
        <v>30</v>
      </c>
      <c r="AF3" s="26" t="s">
        <v>29</v>
      </c>
      <c r="AG3" s="27" t="s">
        <v>30</v>
      </c>
      <c r="AH3" s="26" t="s">
        <v>29</v>
      </c>
      <c r="AI3" s="27" t="s">
        <v>30</v>
      </c>
      <c r="AJ3" s="26" t="s">
        <v>29</v>
      </c>
      <c r="AK3" s="27" t="s">
        <v>30</v>
      </c>
      <c r="AL3" s="26" t="s">
        <v>29</v>
      </c>
      <c r="AM3" s="27" t="s">
        <v>30</v>
      </c>
      <c r="AN3" s="26" t="s">
        <v>29</v>
      </c>
      <c r="AO3" s="27" t="s">
        <v>30</v>
      </c>
    </row>
    <row r="4" spans="1:41" x14ac:dyDescent="0.25">
      <c r="A4" s="2">
        <v>1</v>
      </c>
      <c r="B4" s="4" t="str">
        <f>IF(ISBLANK(PRINCIPAL!B4)," ",PRINCIPAL!B4)</f>
        <v xml:space="preserve"> </v>
      </c>
      <c r="C4" s="14">
        <f>D4+F4+H4+J4+L4</f>
        <v>0</v>
      </c>
      <c r="D4" s="13">
        <f>IF(ISBLANK(E4),0,1)</f>
        <v>0</v>
      </c>
      <c r="E4" s="8"/>
      <c r="F4" s="13">
        <f t="shared" ref="F4:L4" si="0">IF(ISBLANK(G4),0,1)</f>
        <v>0</v>
      </c>
      <c r="G4" s="8"/>
      <c r="H4" s="13">
        <f t="shared" si="0"/>
        <v>0</v>
      </c>
      <c r="I4" s="8"/>
      <c r="J4" s="13">
        <f t="shared" si="0"/>
        <v>0</v>
      </c>
      <c r="K4" s="8"/>
      <c r="L4" s="13">
        <f t="shared" si="0"/>
        <v>0</v>
      </c>
      <c r="M4" s="8"/>
      <c r="Z4" s="24">
        <f>ROUND(1*D4*E4+1*H4*I4,2)</f>
        <v>0</v>
      </c>
      <c r="AA4" s="24">
        <f>1*D4+1*H4</f>
        <v>0</v>
      </c>
      <c r="AB4" s="24"/>
      <c r="AC4" s="24"/>
      <c r="AD4" s="24">
        <f>ROUND(2*D4*E4+1*L4*M4,2)</f>
        <v>0</v>
      </c>
      <c r="AE4" s="24">
        <f>2*D4+1*L4</f>
        <v>0</v>
      </c>
      <c r="AF4" s="24">
        <f>ROUND(2*D4*E4,2)</f>
        <v>0</v>
      </c>
      <c r="AG4" s="24">
        <f>2*D4</f>
        <v>0</v>
      </c>
      <c r="AH4" s="24">
        <f>ROUND(2*D4*E4+2*F4*G4+3*H4*I4,2)</f>
        <v>0</v>
      </c>
      <c r="AI4" s="24">
        <f>2*D4+2*F4+3*H4</f>
        <v>0</v>
      </c>
      <c r="AJ4" s="24">
        <f>ROUND(2*F4*G4+1*H4*I4+2*J4*K4+1*L4*M4,2)</f>
        <v>0</v>
      </c>
      <c r="AK4" s="24">
        <f>2*F4+1*H4+2*J4+1*L4</f>
        <v>0</v>
      </c>
      <c r="AL4" s="24">
        <f>ROUND(2*L4*M4,2)</f>
        <v>0</v>
      </c>
      <c r="AM4" s="24">
        <f>2*L4</f>
        <v>0</v>
      </c>
      <c r="AN4" s="24">
        <f>ROUND(4*J4*K4,2)</f>
        <v>0</v>
      </c>
      <c r="AO4" s="24">
        <f>4*J4</f>
        <v>0</v>
      </c>
    </row>
    <row r="5" spans="1:41" x14ac:dyDescent="0.25">
      <c r="A5" s="2">
        <v>2</v>
      </c>
      <c r="B5" s="2" t="str">
        <f>IF(ISBLANK(PRINCIPAL!B5)," ",PRINCIPAL!B5)</f>
        <v xml:space="preserve"> </v>
      </c>
      <c r="C5" s="14">
        <f t="shared" ref="C5:C42" si="1">D5+F5+H5+J5+L5</f>
        <v>0</v>
      </c>
      <c r="D5" s="12">
        <f t="shared" ref="D5:D43" si="2">IF(ISBLANK(E5),0,1)</f>
        <v>0</v>
      </c>
      <c r="E5" s="9"/>
      <c r="F5" s="12">
        <f t="shared" ref="F5:F43" si="3">IF(ISBLANK(G5),0,1)</f>
        <v>0</v>
      </c>
      <c r="G5" s="9"/>
      <c r="H5" s="12">
        <f t="shared" ref="H5:H43" si="4">IF(ISBLANK(I5),0,1)</f>
        <v>0</v>
      </c>
      <c r="I5" s="9"/>
      <c r="J5" s="12">
        <f t="shared" ref="J5:J43" si="5">IF(ISBLANK(K5),0,1)</f>
        <v>0</v>
      </c>
      <c r="K5" s="9"/>
      <c r="L5" s="12">
        <f t="shared" ref="L5:L43" si="6">IF(ISBLANK(M5),0,1)</f>
        <v>0</v>
      </c>
      <c r="M5" s="9"/>
      <c r="Z5" s="24">
        <f t="shared" ref="Z5:Z43" si="7">ROUND(1*D5*E5+1*H5*I5,2)</f>
        <v>0</v>
      </c>
      <c r="AA5" s="24">
        <f t="shared" ref="AA5:AA43" si="8">1*D5+1*H5</f>
        <v>0</v>
      </c>
      <c r="AB5" s="24"/>
      <c r="AC5" s="24"/>
      <c r="AD5" s="24">
        <f t="shared" ref="AD5:AD43" si="9">ROUND(2*D5*E5+1*L5*M5,2)</f>
        <v>0</v>
      </c>
      <c r="AE5" s="24">
        <f t="shared" ref="AE5:AE43" si="10">2*D5+1*L5</f>
        <v>0</v>
      </c>
      <c r="AF5" s="24">
        <f t="shared" ref="AF5:AF43" si="11">ROUND(2*D5*E5,2)</f>
        <v>0</v>
      </c>
      <c r="AG5" s="24">
        <f t="shared" ref="AG5:AG43" si="12">2*D5</f>
        <v>0</v>
      </c>
      <c r="AH5" s="24">
        <f t="shared" ref="AH5:AH43" si="13">ROUND(2*D5*E5+2*F5*G5+3*H5*I5,2)</f>
        <v>0</v>
      </c>
      <c r="AI5" s="24">
        <f t="shared" ref="AI5:AI43" si="14">2*D5+2*F5+3*H5</f>
        <v>0</v>
      </c>
      <c r="AJ5" s="24">
        <f t="shared" ref="AJ5:AJ43" si="15">ROUND(2*F5*G5+1*H5*I5+2*J5*K5+1*L5*M5,2)</f>
        <v>0</v>
      </c>
      <c r="AK5" s="24">
        <f t="shared" ref="AK5:AK43" si="16">2*F5+1*H5+2*J5+1*L5</f>
        <v>0</v>
      </c>
      <c r="AL5" s="24">
        <f t="shared" ref="AL5:AL43" si="17">ROUND(2*L5*M5,2)</f>
        <v>0</v>
      </c>
      <c r="AM5" s="24">
        <f t="shared" ref="AM5:AM43" si="18">2*L5</f>
        <v>0</v>
      </c>
      <c r="AN5" s="24">
        <f t="shared" ref="AN5:AN43" si="19">ROUND(4*J5*K5,2)</f>
        <v>0</v>
      </c>
      <c r="AO5" s="24">
        <f t="shared" ref="AO5:AO43" si="20">4*J5</f>
        <v>0</v>
      </c>
    </row>
    <row r="6" spans="1:41" x14ac:dyDescent="0.25">
      <c r="A6" s="2">
        <v>3</v>
      </c>
      <c r="B6" s="1" t="str">
        <f>IF(ISBLANK(PRINCIPAL!B6)," ",PRINCIPAL!B6)</f>
        <v xml:space="preserve"> </v>
      </c>
      <c r="C6" s="14">
        <f t="shared" si="1"/>
        <v>0</v>
      </c>
      <c r="D6" s="12">
        <f t="shared" si="2"/>
        <v>0</v>
      </c>
      <c r="E6" s="10"/>
      <c r="F6" s="12">
        <f t="shared" si="3"/>
        <v>0</v>
      </c>
      <c r="G6" s="10"/>
      <c r="H6" s="12">
        <f t="shared" si="4"/>
        <v>0</v>
      </c>
      <c r="I6" s="10"/>
      <c r="J6" s="12">
        <f t="shared" si="5"/>
        <v>0</v>
      </c>
      <c r="K6" s="10"/>
      <c r="L6" s="12">
        <f t="shared" si="6"/>
        <v>0</v>
      </c>
      <c r="M6" s="10"/>
      <c r="Z6" s="24">
        <f t="shared" si="7"/>
        <v>0</v>
      </c>
      <c r="AA6" s="24">
        <f t="shared" si="8"/>
        <v>0</v>
      </c>
      <c r="AB6" s="24"/>
      <c r="AC6" s="24"/>
      <c r="AD6" s="24">
        <f t="shared" si="9"/>
        <v>0</v>
      </c>
      <c r="AE6" s="24">
        <f t="shared" si="10"/>
        <v>0</v>
      </c>
      <c r="AF6" s="24">
        <f t="shared" si="11"/>
        <v>0</v>
      </c>
      <c r="AG6" s="24">
        <f t="shared" si="12"/>
        <v>0</v>
      </c>
      <c r="AH6" s="24">
        <f t="shared" si="13"/>
        <v>0</v>
      </c>
      <c r="AI6" s="24">
        <f t="shared" si="14"/>
        <v>0</v>
      </c>
      <c r="AJ6" s="24">
        <f t="shared" si="15"/>
        <v>0</v>
      </c>
      <c r="AK6" s="24">
        <f t="shared" si="16"/>
        <v>0</v>
      </c>
      <c r="AL6" s="24">
        <f t="shared" si="17"/>
        <v>0</v>
      </c>
      <c r="AM6" s="24">
        <f t="shared" si="18"/>
        <v>0</v>
      </c>
      <c r="AN6" s="24">
        <f t="shared" si="19"/>
        <v>0</v>
      </c>
      <c r="AO6" s="24">
        <f t="shared" si="20"/>
        <v>0</v>
      </c>
    </row>
    <row r="7" spans="1:41" x14ac:dyDescent="0.25">
      <c r="A7" s="2">
        <v>4</v>
      </c>
      <c r="B7" s="2" t="str">
        <f>IF(ISBLANK(PRINCIPAL!B7)," ",PRINCIPAL!B7)</f>
        <v xml:space="preserve"> </v>
      </c>
      <c r="C7" s="14">
        <f t="shared" si="1"/>
        <v>0</v>
      </c>
      <c r="D7" s="12">
        <f t="shared" si="2"/>
        <v>0</v>
      </c>
      <c r="E7" s="9"/>
      <c r="F7" s="12">
        <f t="shared" si="3"/>
        <v>0</v>
      </c>
      <c r="G7" s="9"/>
      <c r="H7" s="12">
        <f t="shared" si="4"/>
        <v>0</v>
      </c>
      <c r="I7" s="9"/>
      <c r="J7" s="12">
        <f t="shared" si="5"/>
        <v>0</v>
      </c>
      <c r="K7" s="9"/>
      <c r="L7" s="12">
        <f t="shared" si="6"/>
        <v>0</v>
      </c>
      <c r="M7" s="9"/>
      <c r="Z7" s="24">
        <f t="shared" si="7"/>
        <v>0</v>
      </c>
      <c r="AA7" s="24">
        <f t="shared" si="8"/>
        <v>0</v>
      </c>
      <c r="AB7" s="24"/>
      <c r="AC7" s="24"/>
      <c r="AD7" s="24">
        <f t="shared" si="9"/>
        <v>0</v>
      </c>
      <c r="AE7" s="24">
        <f t="shared" si="10"/>
        <v>0</v>
      </c>
      <c r="AF7" s="24">
        <f t="shared" si="11"/>
        <v>0</v>
      </c>
      <c r="AG7" s="24">
        <f t="shared" si="12"/>
        <v>0</v>
      </c>
      <c r="AH7" s="24">
        <f t="shared" si="13"/>
        <v>0</v>
      </c>
      <c r="AI7" s="24">
        <f t="shared" si="14"/>
        <v>0</v>
      </c>
      <c r="AJ7" s="24">
        <f t="shared" si="15"/>
        <v>0</v>
      </c>
      <c r="AK7" s="24">
        <f t="shared" si="16"/>
        <v>0</v>
      </c>
      <c r="AL7" s="24">
        <f t="shared" si="17"/>
        <v>0</v>
      </c>
      <c r="AM7" s="24">
        <f t="shared" si="18"/>
        <v>0</v>
      </c>
      <c r="AN7" s="24">
        <f t="shared" si="19"/>
        <v>0</v>
      </c>
      <c r="AO7" s="24">
        <f t="shared" si="20"/>
        <v>0</v>
      </c>
    </row>
    <row r="8" spans="1:41" x14ac:dyDescent="0.25">
      <c r="A8" s="2">
        <v>5</v>
      </c>
      <c r="B8" s="1" t="str">
        <f>IF(ISBLANK(PRINCIPAL!B8)," ",PRINCIPAL!B8)</f>
        <v xml:space="preserve"> </v>
      </c>
      <c r="C8" s="14">
        <f t="shared" si="1"/>
        <v>0</v>
      </c>
      <c r="D8" s="12">
        <f t="shared" si="2"/>
        <v>0</v>
      </c>
      <c r="E8" s="10"/>
      <c r="F8" s="12">
        <f t="shared" si="3"/>
        <v>0</v>
      </c>
      <c r="G8" s="10"/>
      <c r="H8" s="12">
        <f t="shared" si="4"/>
        <v>0</v>
      </c>
      <c r="I8" s="10"/>
      <c r="J8" s="12">
        <f t="shared" si="5"/>
        <v>0</v>
      </c>
      <c r="K8" s="10"/>
      <c r="L8" s="12">
        <f t="shared" si="6"/>
        <v>0</v>
      </c>
      <c r="M8" s="10"/>
      <c r="Z8" s="24">
        <f t="shared" si="7"/>
        <v>0</v>
      </c>
      <c r="AA8" s="24">
        <f t="shared" si="8"/>
        <v>0</v>
      </c>
      <c r="AB8" s="24"/>
      <c r="AC8" s="24"/>
      <c r="AD8" s="24">
        <f t="shared" si="9"/>
        <v>0</v>
      </c>
      <c r="AE8" s="24">
        <f t="shared" si="10"/>
        <v>0</v>
      </c>
      <c r="AF8" s="24">
        <f t="shared" si="11"/>
        <v>0</v>
      </c>
      <c r="AG8" s="24">
        <f t="shared" si="12"/>
        <v>0</v>
      </c>
      <c r="AH8" s="24">
        <f t="shared" si="13"/>
        <v>0</v>
      </c>
      <c r="AI8" s="24">
        <f t="shared" si="14"/>
        <v>0</v>
      </c>
      <c r="AJ8" s="24">
        <f t="shared" si="15"/>
        <v>0</v>
      </c>
      <c r="AK8" s="24">
        <f t="shared" si="16"/>
        <v>0</v>
      </c>
      <c r="AL8" s="24">
        <f t="shared" si="17"/>
        <v>0</v>
      </c>
      <c r="AM8" s="24">
        <f t="shared" si="18"/>
        <v>0</v>
      </c>
      <c r="AN8" s="24">
        <f t="shared" si="19"/>
        <v>0</v>
      </c>
      <c r="AO8" s="24">
        <f t="shared" si="20"/>
        <v>0</v>
      </c>
    </row>
    <row r="9" spans="1:41" x14ac:dyDescent="0.25">
      <c r="A9" s="2">
        <v>6</v>
      </c>
      <c r="B9" s="2" t="str">
        <f>IF(ISBLANK(PRINCIPAL!B9)," ",PRINCIPAL!B9)</f>
        <v xml:space="preserve"> </v>
      </c>
      <c r="C9" s="14">
        <f t="shared" si="1"/>
        <v>0</v>
      </c>
      <c r="D9" s="12">
        <f t="shared" si="2"/>
        <v>0</v>
      </c>
      <c r="E9" s="9"/>
      <c r="F9" s="12">
        <f t="shared" si="3"/>
        <v>0</v>
      </c>
      <c r="G9" s="9"/>
      <c r="H9" s="12">
        <f t="shared" si="4"/>
        <v>0</v>
      </c>
      <c r="I9" s="9"/>
      <c r="J9" s="12">
        <f t="shared" si="5"/>
        <v>0</v>
      </c>
      <c r="K9" s="9"/>
      <c r="L9" s="12">
        <f t="shared" si="6"/>
        <v>0</v>
      </c>
      <c r="M9" s="9"/>
      <c r="Z9" s="24">
        <f t="shared" si="7"/>
        <v>0</v>
      </c>
      <c r="AA9" s="24">
        <f t="shared" si="8"/>
        <v>0</v>
      </c>
      <c r="AB9" s="24"/>
      <c r="AC9" s="24"/>
      <c r="AD9" s="24">
        <f t="shared" si="9"/>
        <v>0</v>
      </c>
      <c r="AE9" s="24">
        <f t="shared" si="10"/>
        <v>0</v>
      </c>
      <c r="AF9" s="24">
        <f t="shared" si="11"/>
        <v>0</v>
      </c>
      <c r="AG9" s="24">
        <f t="shared" si="12"/>
        <v>0</v>
      </c>
      <c r="AH9" s="24">
        <f t="shared" si="13"/>
        <v>0</v>
      </c>
      <c r="AI9" s="24">
        <f t="shared" si="14"/>
        <v>0</v>
      </c>
      <c r="AJ9" s="24">
        <f t="shared" si="15"/>
        <v>0</v>
      </c>
      <c r="AK9" s="24">
        <f t="shared" si="16"/>
        <v>0</v>
      </c>
      <c r="AL9" s="24">
        <f t="shared" si="17"/>
        <v>0</v>
      </c>
      <c r="AM9" s="24">
        <f t="shared" si="18"/>
        <v>0</v>
      </c>
      <c r="AN9" s="24">
        <f t="shared" si="19"/>
        <v>0</v>
      </c>
      <c r="AO9" s="24">
        <f t="shared" si="20"/>
        <v>0</v>
      </c>
    </row>
    <row r="10" spans="1:41" x14ac:dyDescent="0.25">
      <c r="A10" s="2">
        <v>7</v>
      </c>
      <c r="B10" s="1" t="str">
        <f>IF(ISBLANK(PRINCIPAL!B10)," ",PRINCIPAL!B10)</f>
        <v xml:space="preserve"> </v>
      </c>
      <c r="C10" s="14">
        <f t="shared" si="1"/>
        <v>0</v>
      </c>
      <c r="D10" s="12">
        <f t="shared" si="2"/>
        <v>0</v>
      </c>
      <c r="E10" s="10"/>
      <c r="F10" s="12">
        <f t="shared" si="3"/>
        <v>0</v>
      </c>
      <c r="G10" s="10"/>
      <c r="H10" s="12">
        <f t="shared" si="4"/>
        <v>0</v>
      </c>
      <c r="I10" s="10"/>
      <c r="J10" s="12">
        <f t="shared" si="5"/>
        <v>0</v>
      </c>
      <c r="K10" s="10"/>
      <c r="L10" s="12">
        <f t="shared" si="6"/>
        <v>0</v>
      </c>
      <c r="M10" s="10"/>
      <c r="Z10" s="24">
        <f t="shared" si="7"/>
        <v>0</v>
      </c>
      <c r="AA10" s="24">
        <f t="shared" si="8"/>
        <v>0</v>
      </c>
      <c r="AB10" s="24"/>
      <c r="AC10" s="24"/>
      <c r="AD10" s="24">
        <f t="shared" si="9"/>
        <v>0</v>
      </c>
      <c r="AE10" s="24">
        <f t="shared" si="10"/>
        <v>0</v>
      </c>
      <c r="AF10" s="24">
        <f t="shared" si="11"/>
        <v>0</v>
      </c>
      <c r="AG10" s="24">
        <f t="shared" si="12"/>
        <v>0</v>
      </c>
      <c r="AH10" s="24">
        <f t="shared" si="13"/>
        <v>0</v>
      </c>
      <c r="AI10" s="24">
        <f t="shared" si="14"/>
        <v>0</v>
      </c>
      <c r="AJ10" s="24">
        <f t="shared" si="15"/>
        <v>0</v>
      </c>
      <c r="AK10" s="24">
        <f t="shared" si="16"/>
        <v>0</v>
      </c>
      <c r="AL10" s="24">
        <f t="shared" si="17"/>
        <v>0</v>
      </c>
      <c r="AM10" s="24">
        <f t="shared" si="18"/>
        <v>0</v>
      </c>
      <c r="AN10" s="24">
        <f t="shared" si="19"/>
        <v>0</v>
      </c>
      <c r="AO10" s="24">
        <f t="shared" si="20"/>
        <v>0</v>
      </c>
    </row>
    <row r="11" spans="1:41" x14ac:dyDescent="0.25">
      <c r="A11" s="2">
        <v>8</v>
      </c>
      <c r="B11" s="2" t="str">
        <f>IF(ISBLANK(PRINCIPAL!B11)," ",PRINCIPAL!B11)</f>
        <v xml:space="preserve"> </v>
      </c>
      <c r="C11" s="14">
        <f t="shared" si="1"/>
        <v>0</v>
      </c>
      <c r="D11" s="12">
        <f t="shared" si="2"/>
        <v>0</v>
      </c>
      <c r="E11" s="9"/>
      <c r="F11" s="12">
        <f t="shared" si="3"/>
        <v>0</v>
      </c>
      <c r="G11" s="9"/>
      <c r="H11" s="12">
        <f t="shared" si="4"/>
        <v>0</v>
      </c>
      <c r="I11" s="9"/>
      <c r="J11" s="12">
        <f t="shared" si="5"/>
        <v>0</v>
      </c>
      <c r="K11" s="9"/>
      <c r="L11" s="12">
        <f t="shared" si="6"/>
        <v>0</v>
      </c>
      <c r="M11" s="9"/>
      <c r="Z11" s="24">
        <f t="shared" si="7"/>
        <v>0</v>
      </c>
      <c r="AA11" s="24">
        <f t="shared" si="8"/>
        <v>0</v>
      </c>
      <c r="AB11" s="24"/>
      <c r="AC11" s="24"/>
      <c r="AD11" s="24">
        <f t="shared" si="9"/>
        <v>0</v>
      </c>
      <c r="AE11" s="24">
        <f t="shared" si="10"/>
        <v>0</v>
      </c>
      <c r="AF11" s="24">
        <f t="shared" si="11"/>
        <v>0</v>
      </c>
      <c r="AG11" s="24">
        <f t="shared" si="12"/>
        <v>0</v>
      </c>
      <c r="AH11" s="24">
        <f t="shared" si="13"/>
        <v>0</v>
      </c>
      <c r="AI11" s="24">
        <f t="shared" si="14"/>
        <v>0</v>
      </c>
      <c r="AJ11" s="24">
        <f t="shared" si="15"/>
        <v>0</v>
      </c>
      <c r="AK11" s="24">
        <f t="shared" si="16"/>
        <v>0</v>
      </c>
      <c r="AL11" s="24">
        <f t="shared" si="17"/>
        <v>0</v>
      </c>
      <c r="AM11" s="24">
        <f t="shared" si="18"/>
        <v>0</v>
      </c>
      <c r="AN11" s="24">
        <f t="shared" si="19"/>
        <v>0</v>
      </c>
      <c r="AO11" s="24">
        <f t="shared" si="20"/>
        <v>0</v>
      </c>
    </row>
    <row r="12" spans="1:41" x14ac:dyDescent="0.25">
      <c r="A12" s="2">
        <v>9</v>
      </c>
      <c r="B12" s="1" t="str">
        <f>IF(ISBLANK(PRINCIPAL!B12)," ",PRINCIPAL!B12)</f>
        <v xml:space="preserve"> </v>
      </c>
      <c r="C12" s="14">
        <f t="shared" si="1"/>
        <v>0</v>
      </c>
      <c r="D12" s="12">
        <f t="shared" si="2"/>
        <v>0</v>
      </c>
      <c r="E12" s="10"/>
      <c r="F12" s="12">
        <f t="shared" si="3"/>
        <v>0</v>
      </c>
      <c r="G12" s="10"/>
      <c r="H12" s="12">
        <f t="shared" si="4"/>
        <v>0</v>
      </c>
      <c r="I12" s="10"/>
      <c r="J12" s="12">
        <f t="shared" si="5"/>
        <v>0</v>
      </c>
      <c r="K12" s="10"/>
      <c r="L12" s="12">
        <f t="shared" si="6"/>
        <v>0</v>
      </c>
      <c r="M12" s="10"/>
      <c r="Z12" s="24">
        <f t="shared" si="7"/>
        <v>0</v>
      </c>
      <c r="AA12" s="24">
        <f t="shared" si="8"/>
        <v>0</v>
      </c>
      <c r="AB12" s="24"/>
      <c r="AC12" s="24"/>
      <c r="AD12" s="24">
        <f t="shared" si="9"/>
        <v>0</v>
      </c>
      <c r="AE12" s="24">
        <f t="shared" si="10"/>
        <v>0</v>
      </c>
      <c r="AF12" s="24">
        <f t="shared" si="11"/>
        <v>0</v>
      </c>
      <c r="AG12" s="24">
        <f t="shared" si="12"/>
        <v>0</v>
      </c>
      <c r="AH12" s="24">
        <f t="shared" si="13"/>
        <v>0</v>
      </c>
      <c r="AI12" s="24">
        <f t="shared" si="14"/>
        <v>0</v>
      </c>
      <c r="AJ12" s="24">
        <f t="shared" si="15"/>
        <v>0</v>
      </c>
      <c r="AK12" s="24">
        <f t="shared" si="16"/>
        <v>0</v>
      </c>
      <c r="AL12" s="24">
        <f t="shared" si="17"/>
        <v>0</v>
      </c>
      <c r="AM12" s="24">
        <f t="shared" si="18"/>
        <v>0</v>
      </c>
      <c r="AN12" s="24">
        <f t="shared" si="19"/>
        <v>0</v>
      </c>
      <c r="AO12" s="24">
        <f t="shared" si="20"/>
        <v>0</v>
      </c>
    </row>
    <row r="13" spans="1:41" x14ac:dyDescent="0.25">
      <c r="A13" s="2">
        <v>10</v>
      </c>
      <c r="B13" s="2" t="str">
        <f>IF(ISBLANK(PRINCIPAL!B13)," ",PRINCIPAL!B13)</f>
        <v xml:space="preserve"> </v>
      </c>
      <c r="C13" s="14">
        <f t="shared" si="1"/>
        <v>0</v>
      </c>
      <c r="D13" s="12">
        <f t="shared" si="2"/>
        <v>0</v>
      </c>
      <c r="E13" s="9"/>
      <c r="F13" s="12">
        <f t="shared" si="3"/>
        <v>0</v>
      </c>
      <c r="G13" s="9"/>
      <c r="H13" s="12">
        <f t="shared" si="4"/>
        <v>0</v>
      </c>
      <c r="I13" s="9"/>
      <c r="J13" s="12">
        <f t="shared" si="5"/>
        <v>0</v>
      </c>
      <c r="K13" s="9"/>
      <c r="L13" s="12">
        <f t="shared" si="6"/>
        <v>0</v>
      </c>
      <c r="M13" s="9"/>
      <c r="Z13" s="24">
        <f t="shared" si="7"/>
        <v>0</v>
      </c>
      <c r="AA13" s="24">
        <f t="shared" si="8"/>
        <v>0</v>
      </c>
      <c r="AB13" s="24"/>
      <c r="AC13" s="24"/>
      <c r="AD13" s="24">
        <f t="shared" si="9"/>
        <v>0</v>
      </c>
      <c r="AE13" s="24">
        <f t="shared" si="10"/>
        <v>0</v>
      </c>
      <c r="AF13" s="24">
        <f t="shared" si="11"/>
        <v>0</v>
      </c>
      <c r="AG13" s="24">
        <f t="shared" si="12"/>
        <v>0</v>
      </c>
      <c r="AH13" s="24">
        <f t="shared" si="13"/>
        <v>0</v>
      </c>
      <c r="AI13" s="24">
        <f t="shared" si="14"/>
        <v>0</v>
      </c>
      <c r="AJ13" s="24">
        <f t="shared" si="15"/>
        <v>0</v>
      </c>
      <c r="AK13" s="24">
        <f t="shared" si="16"/>
        <v>0</v>
      </c>
      <c r="AL13" s="24">
        <f t="shared" si="17"/>
        <v>0</v>
      </c>
      <c r="AM13" s="24">
        <f t="shared" si="18"/>
        <v>0</v>
      </c>
      <c r="AN13" s="24">
        <f t="shared" si="19"/>
        <v>0</v>
      </c>
      <c r="AO13" s="24">
        <f t="shared" si="20"/>
        <v>0</v>
      </c>
    </row>
    <row r="14" spans="1:41" x14ac:dyDescent="0.25">
      <c r="A14" s="2">
        <v>11</v>
      </c>
      <c r="B14" s="1" t="str">
        <f>IF(ISBLANK(PRINCIPAL!B14)," ",PRINCIPAL!B14)</f>
        <v xml:space="preserve"> </v>
      </c>
      <c r="C14" s="14">
        <f t="shared" si="1"/>
        <v>0</v>
      </c>
      <c r="D14" s="12">
        <f t="shared" si="2"/>
        <v>0</v>
      </c>
      <c r="E14" s="10"/>
      <c r="F14" s="12">
        <f t="shared" si="3"/>
        <v>0</v>
      </c>
      <c r="G14" s="10"/>
      <c r="H14" s="12">
        <f t="shared" si="4"/>
        <v>0</v>
      </c>
      <c r="I14" s="10"/>
      <c r="J14" s="12">
        <f t="shared" si="5"/>
        <v>0</v>
      </c>
      <c r="K14" s="10"/>
      <c r="L14" s="12">
        <f t="shared" si="6"/>
        <v>0</v>
      </c>
      <c r="M14" s="10"/>
      <c r="Z14" s="24">
        <f t="shared" si="7"/>
        <v>0</v>
      </c>
      <c r="AA14" s="24">
        <f t="shared" si="8"/>
        <v>0</v>
      </c>
      <c r="AB14" s="24"/>
      <c r="AC14" s="24"/>
      <c r="AD14" s="24">
        <f t="shared" si="9"/>
        <v>0</v>
      </c>
      <c r="AE14" s="24">
        <f t="shared" si="10"/>
        <v>0</v>
      </c>
      <c r="AF14" s="24">
        <f t="shared" si="11"/>
        <v>0</v>
      </c>
      <c r="AG14" s="24">
        <f t="shared" si="12"/>
        <v>0</v>
      </c>
      <c r="AH14" s="24">
        <f t="shared" si="13"/>
        <v>0</v>
      </c>
      <c r="AI14" s="24">
        <f t="shared" si="14"/>
        <v>0</v>
      </c>
      <c r="AJ14" s="24">
        <f t="shared" si="15"/>
        <v>0</v>
      </c>
      <c r="AK14" s="24">
        <f t="shared" si="16"/>
        <v>0</v>
      </c>
      <c r="AL14" s="24">
        <f t="shared" si="17"/>
        <v>0</v>
      </c>
      <c r="AM14" s="24">
        <f t="shared" si="18"/>
        <v>0</v>
      </c>
      <c r="AN14" s="24">
        <f t="shared" si="19"/>
        <v>0</v>
      </c>
      <c r="AO14" s="24">
        <f t="shared" si="20"/>
        <v>0</v>
      </c>
    </row>
    <row r="15" spans="1:41" x14ac:dyDescent="0.25">
      <c r="A15" s="2">
        <v>12</v>
      </c>
      <c r="B15" s="2" t="str">
        <f>IF(ISBLANK(PRINCIPAL!B15)," ",PRINCIPAL!B15)</f>
        <v xml:space="preserve"> </v>
      </c>
      <c r="C15" s="14">
        <f t="shared" si="1"/>
        <v>0</v>
      </c>
      <c r="D15" s="12">
        <f t="shared" si="2"/>
        <v>0</v>
      </c>
      <c r="E15" s="9"/>
      <c r="F15" s="12">
        <f t="shared" si="3"/>
        <v>0</v>
      </c>
      <c r="G15" s="9"/>
      <c r="H15" s="12">
        <f t="shared" si="4"/>
        <v>0</v>
      </c>
      <c r="I15" s="9"/>
      <c r="J15" s="12">
        <f t="shared" si="5"/>
        <v>0</v>
      </c>
      <c r="K15" s="9"/>
      <c r="L15" s="12">
        <f t="shared" si="6"/>
        <v>0</v>
      </c>
      <c r="M15" s="9"/>
      <c r="Z15" s="24">
        <f t="shared" si="7"/>
        <v>0</v>
      </c>
      <c r="AA15" s="24">
        <f t="shared" si="8"/>
        <v>0</v>
      </c>
      <c r="AB15" s="24"/>
      <c r="AC15" s="24"/>
      <c r="AD15" s="24">
        <f t="shared" si="9"/>
        <v>0</v>
      </c>
      <c r="AE15" s="24">
        <f t="shared" si="10"/>
        <v>0</v>
      </c>
      <c r="AF15" s="24">
        <f t="shared" si="11"/>
        <v>0</v>
      </c>
      <c r="AG15" s="24">
        <f t="shared" si="12"/>
        <v>0</v>
      </c>
      <c r="AH15" s="24">
        <f t="shared" si="13"/>
        <v>0</v>
      </c>
      <c r="AI15" s="24">
        <f t="shared" si="14"/>
        <v>0</v>
      </c>
      <c r="AJ15" s="24">
        <f t="shared" si="15"/>
        <v>0</v>
      </c>
      <c r="AK15" s="24">
        <f t="shared" si="16"/>
        <v>0</v>
      </c>
      <c r="AL15" s="24">
        <f t="shared" si="17"/>
        <v>0</v>
      </c>
      <c r="AM15" s="24">
        <f t="shared" si="18"/>
        <v>0</v>
      </c>
      <c r="AN15" s="24">
        <f t="shared" si="19"/>
        <v>0</v>
      </c>
      <c r="AO15" s="24">
        <f t="shared" si="20"/>
        <v>0</v>
      </c>
    </row>
    <row r="16" spans="1:41" x14ac:dyDescent="0.25">
      <c r="A16" s="2">
        <v>13</v>
      </c>
      <c r="B16" s="1" t="str">
        <f>IF(ISBLANK(PRINCIPAL!B16)," ",PRINCIPAL!B16)</f>
        <v xml:space="preserve"> </v>
      </c>
      <c r="C16" s="14">
        <f t="shared" si="1"/>
        <v>0</v>
      </c>
      <c r="D16" s="12">
        <f t="shared" si="2"/>
        <v>0</v>
      </c>
      <c r="E16" s="10"/>
      <c r="F16" s="12">
        <f t="shared" si="3"/>
        <v>0</v>
      </c>
      <c r="G16" s="10"/>
      <c r="H16" s="12">
        <f t="shared" si="4"/>
        <v>0</v>
      </c>
      <c r="I16" s="10"/>
      <c r="J16" s="12">
        <f t="shared" si="5"/>
        <v>0</v>
      </c>
      <c r="K16" s="10"/>
      <c r="L16" s="12">
        <f t="shared" si="6"/>
        <v>0</v>
      </c>
      <c r="M16" s="10"/>
      <c r="Z16" s="24">
        <f t="shared" si="7"/>
        <v>0</v>
      </c>
      <c r="AA16" s="24">
        <f t="shared" si="8"/>
        <v>0</v>
      </c>
      <c r="AB16" s="24"/>
      <c r="AC16" s="24"/>
      <c r="AD16" s="24">
        <f t="shared" si="9"/>
        <v>0</v>
      </c>
      <c r="AE16" s="24">
        <f t="shared" si="10"/>
        <v>0</v>
      </c>
      <c r="AF16" s="24">
        <f t="shared" si="11"/>
        <v>0</v>
      </c>
      <c r="AG16" s="24">
        <f t="shared" si="12"/>
        <v>0</v>
      </c>
      <c r="AH16" s="24">
        <f t="shared" si="13"/>
        <v>0</v>
      </c>
      <c r="AI16" s="24">
        <f t="shared" si="14"/>
        <v>0</v>
      </c>
      <c r="AJ16" s="24">
        <f t="shared" si="15"/>
        <v>0</v>
      </c>
      <c r="AK16" s="24">
        <f t="shared" si="16"/>
        <v>0</v>
      </c>
      <c r="AL16" s="24">
        <f t="shared" si="17"/>
        <v>0</v>
      </c>
      <c r="AM16" s="24">
        <f t="shared" si="18"/>
        <v>0</v>
      </c>
      <c r="AN16" s="24">
        <f t="shared" si="19"/>
        <v>0</v>
      </c>
      <c r="AO16" s="24">
        <f t="shared" si="20"/>
        <v>0</v>
      </c>
    </row>
    <row r="17" spans="1:41" x14ac:dyDescent="0.25">
      <c r="A17" s="2">
        <v>14</v>
      </c>
      <c r="B17" s="2" t="str">
        <f>IF(ISBLANK(PRINCIPAL!B17)," ",PRINCIPAL!B17)</f>
        <v xml:space="preserve"> </v>
      </c>
      <c r="C17" s="14">
        <f t="shared" si="1"/>
        <v>0</v>
      </c>
      <c r="D17" s="12">
        <f t="shared" si="2"/>
        <v>0</v>
      </c>
      <c r="E17" s="9"/>
      <c r="F17" s="12">
        <f t="shared" si="3"/>
        <v>0</v>
      </c>
      <c r="G17" s="9"/>
      <c r="H17" s="12">
        <f t="shared" si="4"/>
        <v>0</v>
      </c>
      <c r="I17" s="9"/>
      <c r="J17" s="12">
        <f t="shared" si="5"/>
        <v>0</v>
      </c>
      <c r="K17" s="9"/>
      <c r="L17" s="12">
        <f t="shared" si="6"/>
        <v>0</v>
      </c>
      <c r="M17" s="9"/>
      <c r="Z17" s="24">
        <f t="shared" si="7"/>
        <v>0</v>
      </c>
      <c r="AA17" s="24">
        <f t="shared" si="8"/>
        <v>0</v>
      </c>
      <c r="AB17" s="24"/>
      <c r="AC17" s="24"/>
      <c r="AD17" s="24">
        <f t="shared" si="9"/>
        <v>0</v>
      </c>
      <c r="AE17" s="24">
        <f t="shared" si="10"/>
        <v>0</v>
      </c>
      <c r="AF17" s="24">
        <f t="shared" si="11"/>
        <v>0</v>
      </c>
      <c r="AG17" s="24">
        <f t="shared" si="12"/>
        <v>0</v>
      </c>
      <c r="AH17" s="24">
        <f t="shared" si="13"/>
        <v>0</v>
      </c>
      <c r="AI17" s="24">
        <f t="shared" si="14"/>
        <v>0</v>
      </c>
      <c r="AJ17" s="24">
        <f t="shared" si="15"/>
        <v>0</v>
      </c>
      <c r="AK17" s="24">
        <f t="shared" si="16"/>
        <v>0</v>
      </c>
      <c r="AL17" s="24">
        <f t="shared" si="17"/>
        <v>0</v>
      </c>
      <c r="AM17" s="24">
        <f t="shared" si="18"/>
        <v>0</v>
      </c>
      <c r="AN17" s="24">
        <f t="shared" si="19"/>
        <v>0</v>
      </c>
      <c r="AO17" s="24">
        <f t="shared" si="20"/>
        <v>0</v>
      </c>
    </row>
    <row r="18" spans="1:41" x14ac:dyDescent="0.25">
      <c r="A18" s="2">
        <v>15</v>
      </c>
      <c r="B18" s="1" t="str">
        <f>IF(ISBLANK(PRINCIPAL!B18)," ",PRINCIPAL!B18)</f>
        <v xml:space="preserve"> </v>
      </c>
      <c r="C18" s="14">
        <f t="shared" si="1"/>
        <v>0</v>
      </c>
      <c r="D18" s="12">
        <f t="shared" si="2"/>
        <v>0</v>
      </c>
      <c r="E18" s="10"/>
      <c r="F18" s="12">
        <f t="shared" si="3"/>
        <v>0</v>
      </c>
      <c r="G18" s="10"/>
      <c r="H18" s="12">
        <f t="shared" si="4"/>
        <v>0</v>
      </c>
      <c r="I18" s="10"/>
      <c r="J18" s="12">
        <f t="shared" si="5"/>
        <v>0</v>
      </c>
      <c r="K18" s="10"/>
      <c r="L18" s="12">
        <f t="shared" si="6"/>
        <v>0</v>
      </c>
      <c r="M18" s="10"/>
      <c r="Z18" s="24">
        <f t="shared" si="7"/>
        <v>0</v>
      </c>
      <c r="AA18" s="24">
        <f t="shared" si="8"/>
        <v>0</v>
      </c>
      <c r="AB18" s="24"/>
      <c r="AC18" s="24"/>
      <c r="AD18" s="24">
        <f t="shared" si="9"/>
        <v>0</v>
      </c>
      <c r="AE18" s="24">
        <f t="shared" si="10"/>
        <v>0</v>
      </c>
      <c r="AF18" s="24">
        <f t="shared" si="11"/>
        <v>0</v>
      </c>
      <c r="AG18" s="24">
        <f t="shared" si="12"/>
        <v>0</v>
      </c>
      <c r="AH18" s="24">
        <f t="shared" si="13"/>
        <v>0</v>
      </c>
      <c r="AI18" s="24">
        <f t="shared" si="14"/>
        <v>0</v>
      </c>
      <c r="AJ18" s="24">
        <f t="shared" si="15"/>
        <v>0</v>
      </c>
      <c r="AK18" s="24">
        <f t="shared" si="16"/>
        <v>0</v>
      </c>
      <c r="AL18" s="24">
        <f t="shared" si="17"/>
        <v>0</v>
      </c>
      <c r="AM18" s="24">
        <f t="shared" si="18"/>
        <v>0</v>
      </c>
      <c r="AN18" s="24">
        <f t="shared" si="19"/>
        <v>0</v>
      </c>
      <c r="AO18" s="24">
        <f t="shared" si="20"/>
        <v>0</v>
      </c>
    </row>
    <row r="19" spans="1:41" x14ac:dyDescent="0.25">
      <c r="A19" s="2">
        <v>16</v>
      </c>
      <c r="B19" s="2" t="str">
        <f>IF(ISBLANK(PRINCIPAL!B19)," ",PRINCIPAL!B19)</f>
        <v xml:space="preserve"> </v>
      </c>
      <c r="C19" s="14">
        <f t="shared" si="1"/>
        <v>0</v>
      </c>
      <c r="D19" s="12">
        <f t="shared" si="2"/>
        <v>0</v>
      </c>
      <c r="E19" s="9"/>
      <c r="F19" s="12">
        <f t="shared" si="3"/>
        <v>0</v>
      </c>
      <c r="G19" s="9"/>
      <c r="H19" s="12">
        <f t="shared" si="4"/>
        <v>0</v>
      </c>
      <c r="I19" s="9"/>
      <c r="J19" s="12">
        <f t="shared" si="5"/>
        <v>0</v>
      </c>
      <c r="K19" s="9"/>
      <c r="L19" s="12">
        <f t="shared" si="6"/>
        <v>0</v>
      </c>
      <c r="M19" s="9"/>
      <c r="Z19" s="24">
        <f t="shared" si="7"/>
        <v>0</v>
      </c>
      <c r="AA19" s="24">
        <f t="shared" si="8"/>
        <v>0</v>
      </c>
      <c r="AB19" s="24"/>
      <c r="AC19" s="24"/>
      <c r="AD19" s="24">
        <f t="shared" si="9"/>
        <v>0</v>
      </c>
      <c r="AE19" s="24">
        <f t="shared" si="10"/>
        <v>0</v>
      </c>
      <c r="AF19" s="24">
        <f t="shared" si="11"/>
        <v>0</v>
      </c>
      <c r="AG19" s="24">
        <f t="shared" si="12"/>
        <v>0</v>
      </c>
      <c r="AH19" s="24">
        <f t="shared" si="13"/>
        <v>0</v>
      </c>
      <c r="AI19" s="24">
        <f t="shared" si="14"/>
        <v>0</v>
      </c>
      <c r="AJ19" s="24">
        <f t="shared" si="15"/>
        <v>0</v>
      </c>
      <c r="AK19" s="24">
        <f t="shared" si="16"/>
        <v>0</v>
      </c>
      <c r="AL19" s="24">
        <f t="shared" si="17"/>
        <v>0</v>
      </c>
      <c r="AM19" s="24">
        <f t="shared" si="18"/>
        <v>0</v>
      </c>
      <c r="AN19" s="24">
        <f t="shared" si="19"/>
        <v>0</v>
      </c>
      <c r="AO19" s="24">
        <f t="shared" si="20"/>
        <v>0</v>
      </c>
    </row>
    <row r="20" spans="1:41" x14ac:dyDescent="0.25">
      <c r="A20" s="2">
        <v>17</v>
      </c>
      <c r="B20" s="1" t="str">
        <f>IF(ISBLANK(PRINCIPAL!B20)," ",PRINCIPAL!B20)</f>
        <v xml:space="preserve"> </v>
      </c>
      <c r="C20" s="14">
        <f t="shared" si="1"/>
        <v>0</v>
      </c>
      <c r="D20" s="12">
        <f t="shared" si="2"/>
        <v>0</v>
      </c>
      <c r="E20" s="10"/>
      <c r="F20" s="12">
        <f t="shared" si="3"/>
        <v>0</v>
      </c>
      <c r="G20" s="10"/>
      <c r="H20" s="12">
        <f t="shared" si="4"/>
        <v>0</v>
      </c>
      <c r="I20" s="10"/>
      <c r="J20" s="12">
        <f t="shared" si="5"/>
        <v>0</v>
      </c>
      <c r="K20" s="10"/>
      <c r="L20" s="12">
        <f t="shared" si="6"/>
        <v>0</v>
      </c>
      <c r="M20" s="10"/>
      <c r="Z20" s="24">
        <f t="shared" si="7"/>
        <v>0</v>
      </c>
      <c r="AA20" s="24">
        <f t="shared" si="8"/>
        <v>0</v>
      </c>
      <c r="AB20" s="24"/>
      <c r="AC20" s="24"/>
      <c r="AD20" s="24">
        <f t="shared" si="9"/>
        <v>0</v>
      </c>
      <c r="AE20" s="24">
        <f t="shared" si="10"/>
        <v>0</v>
      </c>
      <c r="AF20" s="24">
        <f t="shared" si="11"/>
        <v>0</v>
      </c>
      <c r="AG20" s="24">
        <f t="shared" si="12"/>
        <v>0</v>
      </c>
      <c r="AH20" s="24">
        <f t="shared" si="13"/>
        <v>0</v>
      </c>
      <c r="AI20" s="24">
        <f t="shared" si="14"/>
        <v>0</v>
      </c>
      <c r="AJ20" s="24">
        <f t="shared" si="15"/>
        <v>0</v>
      </c>
      <c r="AK20" s="24">
        <f t="shared" si="16"/>
        <v>0</v>
      </c>
      <c r="AL20" s="24">
        <f t="shared" si="17"/>
        <v>0</v>
      </c>
      <c r="AM20" s="24">
        <f t="shared" si="18"/>
        <v>0</v>
      </c>
      <c r="AN20" s="24">
        <f t="shared" si="19"/>
        <v>0</v>
      </c>
      <c r="AO20" s="24">
        <f t="shared" si="20"/>
        <v>0</v>
      </c>
    </row>
    <row r="21" spans="1:41" x14ac:dyDescent="0.25">
      <c r="A21" s="2">
        <v>18</v>
      </c>
      <c r="B21" s="2" t="str">
        <f>IF(ISBLANK(PRINCIPAL!B21)," ",PRINCIPAL!B21)</f>
        <v xml:space="preserve"> </v>
      </c>
      <c r="C21" s="14">
        <f t="shared" si="1"/>
        <v>0</v>
      </c>
      <c r="D21" s="12">
        <f t="shared" si="2"/>
        <v>0</v>
      </c>
      <c r="E21" s="9"/>
      <c r="F21" s="12">
        <f t="shared" si="3"/>
        <v>0</v>
      </c>
      <c r="G21" s="9"/>
      <c r="H21" s="12">
        <f t="shared" si="4"/>
        <v>0</v>
      </c>
      <c r="I21" s="9"/>
      <c r="J21" s="12">
        <f t="shared" si="5"/>
        <v>0</v>
      </c>
      <c r="K21" s="9"/>
      <c r="L21" s="12">
        <f t="shared" si="6"/>
        <v>0</v>
      </c>
      <c r="M21" s="9"/>
      <c r="Z21" s="24">
        <f t="shared" si="7"/>
        <v>0</v>
      </c>
      <c r="AA21" s="24">
        <f t="shared" si="8"/>
        <v>0</v>
      </c>
      <c r="AB21" s="24"/>
      <c r="AC21" s="24"/>
      <c r="AD21" s="24">
        <f t="shared" si="9"/>
        <v>0</v>
      </c>
      <c r="AE21" s="24">
        <f t="shared" si="10"/>
        <v>0</v>
      </c>
      <c r="AF21" s="24">
        <f t="shared" si="11"/>
        <v>0</v>
      </c>
      <c r="AG21" s="24">
        <f t="shared" si="12"/>
        <v>0</v>
      </c>
      <c r="AH21" s="24">
        <f t="shared" si="13"/>
        <v>0</v>
      </c>
      <c r="AI21" s="24">
        <f t="shared" si="14"/>
        <v>0</v>
      </c>
      <c r="AJ21" s="24">
        <f t="shared" si="15"/>
        <v>0</v>
      </c>
      <c r="AK21" s="24">
        <f t="shared" si="16"/>
        <v>0</v>
      </c>
      <c r="AL21" s="24">
        <f t="shared" si="17"/>
        <v>0</v>
      </c>
      <c r="AM21" s="24">
        <f t="shared" si="18"/>
        <v>0</v>
      </c>
      <c r="AN21" s="24">
        <f t="shared" si="19"/>
        <v>0</v>
      </c>
      <c r="AO21" s="24">
        <f t="shared" si="20"/>
        <v>0</v>
      </c>
    </row>
    <row r="22" spans="1:41" x14ac:dyDescent="0.25">
      <c r="A22" s="2">
        <v>19</v>
      </c>
      <c r="B22" s="1" t="str">
        <f>IF(ISBLANK(PRINCIPAL!B22)," ",PRINCIPAL!B22)</f>
        <v xml:space="preserve"> </v>
      </c>
      <c r="C22" s="14">
        <f t="shared" si="1"/>
        <v>0</v>
      </c>
      <c r="D22" s="12">
        <f t="shared" si="2"/>
        <v>0</v>
      </c>
      <c r="E22" s="10"/>
      <c r="F22" s="12">
        <f t="shared" si="3"/>
        <v>0</v>
      </c>
      <c r="G22" s="10"/>
      <c r="H22" s="12">
        <f t="shared" si="4"/>
        <v>0</v>
      </c>
      <c r="I22" s="10"/>
      <c r="J22" s="12">
        <f t="shared" si="5"/>
        <v>0</v>
      </c>
      <c r="K22" s="10"/>
      <c r="L22" s="12">
        <f t="shared" si="6"/>
        <v>0</v>
      </c>
      <c r="M22" s="10"/>
      <c r="Z22" s="24">
        <f t="shared" si="7"/>
        <v>0</v>
      </c>
      <c r="AA22" s="24">
        <f t="shared" si="8"/>
        <v>0</v>
      </c>
      <c r="AB22" s="24"/>
      <c r="AC22" s="24"/>
      <c r="AD22" s="24">
        <f t="shared" si="9"/>
        <v>0</v>
      </c>
      <c r="AE22" s="24">
        <f t="shared" si="10"/>
        <v>0</v>
      </c>
      <c r="AF22" s="24">
        <f t="shared" si="11"/>
        <v>0</v>
      </c>
      <c r="AG22" s="24">
        <f t="shared" si="12"/>
        <v>0</v>
      </c>
      <c r="AH22" s="24">
        <f t="shared" si="13"/>
        <v>0</v>
      </c>
      <c r="AI22" s="24">
        <f t="shared" si="14"/>
        <v>0</v>
      </c>
      <c r="AJ22" s="24">
        <f t="shared" si="15"/>
        <v>0</v>
      </c>
      <c r="AK22" s="24">
        <f t="shared" si="16"/>
        <v>0</v>
      </c>
      <c r="AL22" s="24">
        <f t="shared" si="17"/>
        <v>0</v>
      </c>
      <c r="AM22" s="24">
        <f t="shared" si="18"/>
        <v>0</v>
      </c>
      <c r="AN22" s="24">
        <f t="shared" si="19"/>
        <v>0</v>
      </c>
      <c r="AO22" s="24">
        <f t="shared" si="20"/>
        <v>0</v>
      </c>
    </row>
    <row r="23" spans="1:41" x14ac:dyDescent="0.25">
      <c r="A23" s="2">
        <v>20</v>
      </c>
      <c r="B23" s="2" t="str">
        <f>IF(ISBLANK(PRINCIPAL!B23)," ",PRINCIPAL!B23)</f>
        <v xml:space="preserve"> </v>
      </c>
      <c r="C23" s="14">
        <f t="shared" si="1"/>
        <v>0</v>
      </c>
      <c r="D23" s="12">
        <f t="shared" si="2"/>
        <v>0</v>
      </c>
      <c r="E23" s="9"/>
      <c r="F23" s="12">
        <f t="shared" si="3"/>
        <v>0</v>
      </c>
      <c r="G23" s="9"/>
      <c r="H23" s="12">
        <f t="shared" si="4"/>
        <v>0</v>
      </c>
      <c r="I23" s="9"/>
      <c r="J23" s="12">
        <f t="shared" si="5"/>
        <v>0</v>
      </c>
      <c r="K23" s="9"/>
      <c r="L23" s="12">
        <f t="shared" si="6"/>
        <v>0</v>
      </c>
      <c r="M23" s="9"/>
      <c r="Z23" s="24">
        <f t="shared" si="7"/>
        <v>0</v>
      </c>
      <c r="AA23" s="24">
        <f t="shared" si="8"/>
        <v>0</v>
      </c>
      <c r="AB23" s="24"/>
      <c r="AC23" s="24"/>
      <c r="AD23" s="24">
        <f t="shared" si="9"/>
        <v>0</v>
      </c>
      <c r="AE23" s="24">
        <f t="shared" si="10"/>
        <v>0</v>
      </c>
      <c r="AF23" s="24">
        <f t="shared" si="11"/>
        <v>0</v>
      </c>
      <c r="AG23" s="24">
        <f t="shared" si="12"/>
        <v>0</v>
      </c>
      <c r="AH23" s="24">
        <f t="shared" si="13"/>
        <v>0</v>
      </c>
      <c r="AI23" s="24">
        <f t="shared" si="14"/>
        <v>0</v>
      </c>
      <c r="AJ23" s="24">
        <f t="shared" si="15"/>
        <v>0</v>
      </c>
      <c r="AK23" s="24">
        <f t="shared" si="16"/>
        <v>0</v>
      </c>
      <c r="AL23" s="24">
        <f t="shared" si="17"/>
        <v>0</v>
      </c>
      <c r="AM23" s="24">
        <f t="shared" si="18"/>
        <v>0</v>
      </c>
      <c r="AN23" s="24">
        <f t="shared" si="19"/>
        <v>0</v>
      </c>
      <c r="AO23" s="24">
        <f t="shared" si="20"/>
        <v>0</v>
      </c>
    </row>
    <row r="24" spans="1:41" x14ac:dyDescent="0.25">
      <c r="A24" s="2">
        <v>21</v>
      </c>
      <c r="B24" s="1" t="str">
        <f>IF(ISBLANK(PRINCIPAL!B24)," ",PRINCIPAL!B24)</f>
        <v xml:space="preserve"> </v>
      </c>
      <c r="C24" s="14">
        <f t="shared" si="1"/>
        <v>0</v>
      </c>
      <c r="D24" s="12">
        <f t="shared" si="2"/>
        <v>0</v>
      </c>
      <c r="E24" s="10"/>
      <c r="F24" s="12">
        <f t="shared" si="3"/>
        <v>0</v>
      </c>
      <c r="G24" s="10"/>
      <c r="H24" s="12">
        <f t="shared" si="4"/>
        <v>0</v>
      </c>
      <c r="I24" s="10"/>
      <c r="J24" s="12">
        <f t="shared" si="5"/>
        <v>0</v>
      </c>
      <c r="K24" s="10"/>
      <c r="L24" s="12">
        <f t="shared" si="6"/>
        <v>0</v>
      </c>
      <c r="M24" s="10"/>
      <c r="Z24" s="24">
        <f t="shared" si="7"/>
        <v>0</v>
      </c>
      <c r="AA24" s="24">
        <f t="shared" si="8"/>
        <v>0</v>
      </c>
      <c r="AB24" s="24"/>
      <c r="AC24" s="24"/>
      <c r="AD24" s="24">
        <f t="shared" si="9"/>
        <v>0</v>
      </c>
      <c r="AE24" s="24">
        <f t="shared" si="10"/>
        <v>0</v>
      </c>
      <c r="AF24" s="24">
        <f t="shared" si="11"/>
        <v>0</v>
      </c>
      <c r="AG24" s="24">
        <f t="shared" si="12"/>
        <v>0</v>
      </c>
      <c r="AH24" s="24">
        <f t="shared" si="13"/>
        <v>0</v>
      </c>
      <c r="AI24" s="24">
        <f t="shared" si="14"/>
        <v>0</v>
      </c>
      <c r="AJ24" s="24">
        <f t="shared" si="15"/>
        <v>0</v>
      </c>
      <c r="AK24" s="24">
        <f t="shared" si="16"/>
        <v>0</v>
      </c>
      <c r="AL24" s="24">
        <f t="shared" si="17"/>
        <v>0</v>
      </c>
      <c r="AM24" s="24">
        <f t="shared" si="18"/>
        <v>0</v>
      </c>
      <c r="AN24" s="24">
        <f t="shared" si="19"/>
        <v>0</v>
      </c>
      <c r="AO24" s="24">
        <f t="shared" si="20"/>
        <v>0</v>
      </c>
    </row>
    <row r="25" spans="1:41" x14ac:dyDescent="0.25">
      <c r="A25" s="2">
        <v>22</v>
      </c>
      <c r="B25" s="2" t="str">
        <f>IF(ISBLANK(PRINCIPAL!B25)," ",PRINCIPAL!B25)</f>
        <v xml:space="preserve"> </v>
      </c>
      <c r="C25" s="14">
        <f t="shared" si="1"/>
        <v>0</v>
      </c>
      <c r="D25" s="12">
        <f t="shared" si="2"/>
        <v>0</v>
      </c>
      <c r="E25" s="9"/>
      <c r="F25" s="12">
        <f t="shared" si="3"/>
        <v>0</v>
      </c>
      <c r="G25" s="9"/>
      <c r="H25" s="12">
        <f t="shared" si="4"/>
        <v>0</v>
      </c>
      <c r="I25" s="9"/>
      <c r="J25" s="12">
        <f t="shared" si="5"/>
        <v>0</v>
      </c>
      <c r="K25" s="9"/>
      <c r="L25" s="12">
        <f t="shared" si="6"/>
        <v>0</v>
      </c>
      <c r="M25" s="9"/>
      <c r="Z25" s="24">
        <f t="shared" si="7"/>
        <v>0</v>
      </c>
      <c r="AA25" s="24">
        <f t="shared" si="8"/>
        <v>0</v>
      </c>
      <c r="AB25" s="24"/>
      <c r="AC25" s="24"/>
      <c r="AD25" s="24">
        <f t="shared" si="9"/>
        <v>0</v>
      </c>
      <c r="AE25" s="24">
        <f t="shared" si="10"/>
        <v>0</v>
      </c>
      <c r="AF25" s="24">
        <f t="shared" si="11"/>
        <v>0</v>
      </c>
      <c r="AG25" s="24">
        <f t="shared" si="12"/>
        <v>0</v>
      </c>
      <c r="AH25" s="24">
        <f t="shared" si="13"/>
        <v>0</v>
      </c>
      <c r="AI25" s="24">
        <f t="shared" si="14"/>
        <v>0</v>
      </c>
      <c r="AJ25" s="24">
        <f t="shared" si="15"/>
        <v>0</v>
      </c>
      <c r="AK25" s="24">
        <f t="shared" si="16"/>
        <v>0</v>
      </c>
      <c r="AL25" s="24">
        <f t="shared" si="17"/>
        <v>0</v>
      </c>
      <c r="AM25" s="24">
        <f t="shared" si="18"/>
        <v>0</v>
      </c>
      <c r="AN25" s="24">
        <f t="shared" si="19"/>
        <v>0</v>
      </c>
      <c r="AO25" s="24">
        <f t="shared" si="20"/>
        <v>0</v>
      </c>
    </row>
    <row r="26" spans="1:41" x14ac:dyDescent="0.25">
      <c r="A26" s="2">
        <v>23</v>
      </c>
      <c r="B26" s="1" t="str">
        <f>IF(ISBLANK(PRINCIPAL!B26)," ",PRINCIPAL!B26)</f>
        <v xml:space="preserve"> </v>
      </c>
      <c r="C26" s="14">
        <f t="shared" si="1"/>
        <v>0</v>
      </c>
      <c r="D26" s="12">
        <f t="shared" si="2"/>
        <v>0</v>
      </c>
      <c r="E26" s="10"/>
      <c r="F26" s="12">
        <f t="shared" si="3"/>
        <v>0</v>
      </c>
      <c r="G26" s="10"/>
      <c r="H26" s="12">
        <f t="shared" si="4"/>
        <v>0</v>
      </c>
      <c r="I26" s="10"/>
      <c r="J26" s="12">
        <f t="shared" si="5"/>
        <v>0</v>
      </c>
      <c r="K26" s="10"/>
      <c r="L26" s="12">
        <f t="shared" si="6"/>
        <v>0</v>
      </c>
      <c r="M26" s="10"/>
      <c r="Z26" s="24">
        <f t="shared" si="7"/>
        <v>0</v>
      </c>
      <c r="AA26" s="24">
        <f t="shared" si="8"/>
        <v>0</v>
      </c>
      <c r="AB26" s="24"/>
      <c r="AC26" s="24"/>
      <c r="AD26" s="24">
        <f t="shared" si="9"/>
        <v>0</v>
      </c>
      <c r="AE26" s="24">
        <f t="shared" si="10"/>
        <v>0</v>
      </c>
      <c r="AF26" s="24">
        <f t="shared" si="11"/>
        <v>0</v>
      </c>
      <c r="AG26" s="24">
        <f t="shared" si="12"/>
        <v>0</v>
      </c>
      <c r="AH26" s="24">
        <f t="shared" si="13"/>
        <v>0</v>
      </c>
      <c r="AI26" s="24">
        <f t="shared" si="14"/>
        <v>0</v>
      </c>
      <c r="AJ26" s="24">
        <f t="shared" si="15"/>
        <v>0</v>
      </c>
      <c r="AK26" s="24">
        <f t="shared" si="16"/>
        <v>0</v>
      </c>
      <c r="AL26" s="24">
        <f t="shared" si="17"/>
        <v>0</v>
      </c>
      <c r="AM26" s="24">
        <f t="shared" si="18"/>
        <v>0</v>
      </c>
      <c r="AN26" s="24">
        <f t="shared" si="19"/>
        <v>0</v>
      </c>
      <c r="AO26" s="24">
        <f t="shared" si="20"/>
        <v>0</v>
      </c>
    </row>
    <row r="27" spans="1:41" x14ac:dyDescent="0.25">
      <c r="A27" s="2">
        <v>24</v>
      </c>
      <c r="B27" s="2" t="str">
        <f>IF(ISBLANK(PRINCIPAL!B27)," ",PRINCIPAL!B27)</f>
        <v xml:space="preserve"> </v>
      </c>
      <c r="C27" s="14">
        <f t="shared" si="1"/>
        <v>0</v>
      </c>
      <c r="D27" s="12">
        <f t="shared" si="2"/>
        <v>0</v>
      </c>
      <c r="E27" s="9"/>
      <c r="F27" s="12">
        <f t="shared" si="3"/>
        <v>0</v>
      </c>
      <c r="G27" s="9"/>
      <c r="H27" s="12">
        <f t="shared" si="4"/>
        <v>0</v>
      </c>
      <c r="I27" s="9"/>
      <c r="J27" s="12">
        <f t="shared" si="5"/>
        <v>0</v>
      </c>
      <c r="K27" s="9"/>
      <c r="L27" s="12">
        <f t="shared" si="6"/>
        <v>0</v>
      </c>
      <c r="M27" s="9"/>
      <c r="Z27" s="24">
        <f t="shared" si="7"/>
        <v>0</v>
      </c>
      <c r="AA27" s="24">
        <f t="shared" si="8"/>
        <v>0</v>
      </c>
      <c r="AB27" s="24"/>
      <c r="AC27" s="24"/>
      <c r="AD27" s="24">
        <f t="shared" si="9"/>
        <v>0</v>
      </c>
      <c r="AE27" s="24">
        <f t="shared" si="10"/>
        <v>0</v>
      </c>
      <c r="AF27" s="24">
        <f t="shared" si="11"/>
        <v>0</v>
      </c>
      <c r="AG27" s="24">
        <f t="shared" si="12"/>
        <v>0</v>
      </c>
      <c r="AH27" s="24">
        <f t="shared" si="13"/>
        <v>0</v>
      </c>
      <c r="AI27" s="24">
        <f t="shared" si="14"/>
        <v>0</v>
      </c>
      <c r="AJ27" s="24">
        <f t="shared" si="15"/>
        <v>0</v>
      </c>
      <c r="AK27" s="24">
        <f t="shared" si="16"/>
        <v>0</v>
      </c>
      <c r="AL27" s="24">
        <f t="shared" si="17"/>
        <v>0</v>
      </c>
      <c r="AM27" s="24">
        <f t="shared" si="18"/>
        <v>0</v>
      </c>
      <c r="AN27" s="24">
        <f t="shared" si="19"/>
        <v>0</v>
      </c>
      <c r="AO27" s="24">
        <f t="shared" si="20"/>
        <v>0</v>
      </c>
    </row>
    <row r="28" spans="1:41" x14ac:dyDescent="0.25">
      <c r="A28" s="2">
        <v>25</v>
      </c>
      <c r="B28" s="1" t="str">
        <f>IF(ISBLANK(PRINCIPAL!B28)," ",PRINCIPAL!B28)</f>
        <v xml:space="preserve"> </v>
      </c>
      <c r="C28" s="14">
        <f t="shared" si="1"/>
        <v>0</v>
      </c>
      <c r="D28" s="12">
        <f t="shared" si="2"/>
        <v>0</v>
      </c>
      <c r="E28" s="10"/>
      <c r="F28" s="12">
        <f t="shared" si="3"/>
        <v>0</v>
      </c>
      <c r="G28" s="10"/>
      <c r="H28" s="12">
        <f t="shared" si="4"/>
        <v>0</v>
      </c>
      <c r="I28" s="10"/>
      <c r="J28" s="12">
        <f t="shared" si="5"/>
        <v>0</v>
      </c>
      <c r="K28" s="10"/>
      <c r="L28" s="12">
        <f t="shared" si="6"/>
        <v>0</v>
      </c>
      <c r="M28" s="10"/>
      <c r="Z28" s="24">
        <f t="shared" si="7"/>
        <v>0</v>
      </c>
      <c r="AA28" s="24">
        <f t="shared" si="8"/>
        <v>0</v>
      </c>
      <c r="AB28" s="24"/>
      <c r="AC28" s="24"/>
      <c r="AD28" s="24">
        <f t="shared" si="9"/>
        <v>0</v>
      </c>
      <c r="AE28" s="24">
        <f t="shared" si="10"/>
        <v>0</v>
      </c>
      <c r="AF28" s="24">
        <f t="shared" si="11"/>
        <v>0</v>
      </c>
      <c r="AG28" s="24">
        <f t="shared" si="12"/>
        <v>0</v>
      </c>
      <c r="AH28" s="24">
        <f t="shared" si="13"/>
        <v>0</v>
      </c>
      <c r="AI28" s="24">
        <f t="shared" si="14"/>
        <v>0</v>
      </c>
      <c r="AJ28" s="24">
        <f t="shared" si="15"/>
        <v>0</v>
      </c>
      <c r="AK28" s="24">
        <f t="shared" si="16"/>
        <v>0</v>
      </c>
      <c r="AL28" s="24">
        <f t="shared" si="17"/>
        <v>0</v>
      </c>
      <c r="AM28" s="24">
        <f t="shared" si="18"/>
        <v>0</v>
      </c>
      <c r="AN28" s="24">
        <f t="shared" si="19"/>
        <v>0</v>
      </c>
      <c r="AO28" s="24">
        <f t="shared" si="20"/>
        <v>0</v>
      </c>
    </row>
    <row r="29" spans="1:41" x14ac:dyDescent="0.25">
      <c r="A29" s="2">
        <v>26</v>
      </c>
      <c r="B29" s="2" t="str">
        <f>IF(ISBLANK(PRINCIPAL!B29)," ",PRINCIPAL!B29)</f>
        <v xml:space="preserve"> </v>
      </c>
      <c r="C29" s="14">
        <f t="shared" si="1"/>
        <v>0</v>
      </c>
      <c r="D29" s="12">
        <f t="shared" si="2"/>
        <v>0</v>
      </c>
      <c r="E29" s="9"/>
      <c r="F29" s="12">
        <f t="shared" si="3"/>
        <v>0</v>
      </c>
      <c r="G29" s="9"/>
      <c r="H29" s="12">
        <f t="shared" si="4"/>
        <v>0</v>
      </c>
      <c r="I29" s="9"/>
      <c r="J29" s="12">
        <f t="shared" si="5"/>
        <v>0</v>
      </c>
      <c r="K29" s="9"/>
      <c r="L29" s="12">
        <f t="shared" si="6"/>
        <v>0</v>
      </c>
      <c r="M29" s="9"/>
      <c r="Z29" s="24">
        <f t="shared" si="7"/>
        <v>0</v>
      </c>
      <c r="AA29" s="24">
        <f t="shared" si="8"/>
        <v>0</v>
      </c>
      <c r="AB29" s="24"/>
      <c r="AC29" s="24"/>
      <c r="AD29" s="24">
        <f t="shared" si="9"/>
        <v>0</v>
      </c>
      <c r="AE29" s="24">
        <f t="shared" si="10"/>
        <v>0</v>
      </c>
      <c r="AF29" s="24">
        <f t="shared" si="11"/>
        <v>0</v>
      </c>
      <c r="AG29" s="24">
        <f t="shared" si="12"/>
        <v>0</v>
      </c>
      <c r="AH29" s="24">
        <f t="shared" si="13"/>
        <v>0</v>
      </c>
      <c r="AI29" s="24">
        <f t="shared" si="14"/>
        <v>0</v>
      </c>
      <c r="AJ29" s="24">
        <f t="shared" si="15"/>
        <v>0</v>
      </c>
      <c r="AK29" s="24">
        <f t="shared" si="16"/>
        <v>0</v>
      </c>
      <c r="AL29" s="24">
        <f t="shared" si="17"/>
        <v>0</v>
      </c>
      <c r="AM29" s="24">
        <f t="shared" si="18"/>
        <v>0</v>
      </c>
      <c r="AN29" s="24">
        <f t="shared" si="19"/>
        <v>0</v>
      </c>
      <c r="AO29" s="24">
        <f t="shared" si="20"/>
        <v>0</v>
      </c>
    </row>
    <row r="30" spans="1:41" x14ac:dyDescent="0.25">
      <c r="A30" s="2">
        <v>27</v>
      </c>
      <c r="B30" s="1" t="str">
        <f>IF(ISBLANK(PRINCIPAL!B30)," ",PRINCIPAL!B30)</f>
        <v xml:space="preserve"> </v>
      </c>
      <c r="C30" s="14">
        <f t="shared" si="1"/>
        <v>0</v>
      </c>
      <c r="D30" s="12">
        <f t="shared" si="2"/>
        <v>0</v>
      </c>
      <c r="E30" s="10"/>
      <c r="F30" s="12">
        <f t="shared" si="3"/>
        <v>0</v>
      </c>
      <c r="G30" s="10"/>
      <c r="H30" s="12">
        <f t="shared" si="4"/>
        <v>0</v>
      </c>
      <c r="I30" s="10"/>
      <c r="J30" s="12">
        <f t="shared" si="5"/>
        <v>0</v>
      </c>
      <c r="K30" s="10"/>
      <c r="L30" s="12">
        <f t="shared" si="6"/>
        <v>0</v>
      </c>
      <c r="M30" s="10"/>
      <c r="Z30" s="24">
        <f t="shared" si="7"/>
        <v>0</v>
      </c>
      <c r="AA30" s="24">
        <f t="shared" si="8"/>
        <v>0</v>
      </c>
      <c r="AB30" s="24"/>
      <c r="AC30" s="24"/>
      <c r="AD30" s="24">
        <f t="shared" si="9"/>
        <v>0</v>
      </c>
      <c r="AE30" s="24">
        <f t="shared" si="10"/>
        <v>0</v>
      </c>
      <c r="AF30" s="24">
        <f t="shared" si="11"/>
        <v>0</v>
      </c>
      <c r="AG30" s="24">
        <f t="shared" si="12"/>
        <v>0</v>
      </c>
      <c r="AH30" s="24">
        <f t="shared" si="13"/>
        <v>0</v>
      </c>
      <c r="AI30" s="24">
        <f t="shared" si="14"/>
        <v>0</v>
      </c>
      <c r="AJ30" s="24">
        <f t="shared" si="15"/>
        <v>0</v>
      </c>
      <c r="AK30" s="24">
        <f t="shared" si="16"/>
        <v>0</v>
      </c>
      <c r="AL30" s="24">
        <f t="shared" si="17"/>
        <v>0</v>
      </c>
      <c r="AM30" s="24">
        <f t="shared" si="18"/>
        <v>0</v>
      </c>
      <c r="AN30" s="24">
        <f t="shared" si="19"/>
        <v>0</v>
      </c>
      <c r="AO30" s="24">
        <f t="shared" si="20"/>
        <v>0</v>
      </c>
    </row>
    <row r="31" spans="1:41" x14ac:dyDescent="0.25">
      <c r="A31" s="2">
        <v>28</v>
      </c>
      <c r="B31" s="2" t="str">
        <f>IF(ISBLANK(PRINCIPAL!B31)," ",PRINCIPAL!B31)</f>
        <v xml:space="preserve"> </v>
      </c>
      <c r="C31" s="14">
        <f t="shared" si="1"/>
        <v>0</v>
      </c>
      <c r="D31" s="12">
        <f t="shared" si="2"/>
        <v>0</v>
      </c>
      <c r="E31" s="9"/>
      <c r="F31" s="12">
        <f t="shared" si="3"/>
        <v>0</v>
      </c>
      <c r="G31" s="9"/>
      <c r="H31" s="12">
        <f t="shared" si="4"/>
        <v>0</v>
      </c>
      <c r="I31" s="9"/>
      <c r="J31" s="12">
        <f t="shared" si="5"/>
        <v>0</v>
      </c>
      <c r="K31" s="9"/>
      <c r="L31" s="12">
        <f t="shared" si="6"/>
        <v>0</v>
      </c>
      <c r="M31" s="9"/>
      <c r="Z31" s="24">
        <f t="shared" si="7"/>
        <v>0</v>
      </c>
      <c r="AA31" s="24">
        <f t="shared" si="8"/>
        <v>0</v>
      </c>
      <c r="AB31" s="24"/>
      <c r="AC31" s="24"/>
      <c r="AD31" s="24">
        <f t="shared" si="9"/>
        <v>0</v>
      </c>
      <c r="AE31" s="24">
        <f t="shared" si="10"/>
        <v>0</v>
      </c>
      <c r="AF31" s="24">
        <f t="shared" si="11"/>
        <v>0</v>
      </c>
      <c r="AG31" s="24">
        <f t="shared" si="12"/>
        <v>0</v>
      </c>
      <c r="AH31" s="24">
        <f t="shared" si="13"/>
        <v>0</v>
      </c>
      <c r="AI31" s="24">
        <f t="shared" si="14"/>
        <v>0</v>
      </c>
      <c r="AJ31" s="24">
        <f t="shared" si="15"/>
        <v>0</v>
      </c>
      <c r="AK31" s="24">
        <f t="shared" si="16"/>
        <v>0</v>
      </c>
      <c r="AL31" s="24">
        <f t="shared" si="17"/>
        <v>0</v>
      </c>
      <c r="AM31" s="24">
        <f t="shared" si="18"/>
        <v>0</v>
      </c>
      <c r="AN31" s="24">
        <f t="shared" si="19"/>
        <v>0</v>
      </c>
      <c r="AO31" s="24">
        <f t="shared" si="20"/>
        <v>0</v>
      </c>
    </row>
    <row r="32" spans="1:41" x14ac:dyDescent="0.25">
      <c r="A32" s="2">
        <v>29</v>
      </c>
      <c r="B32" s="1" t="str">
        <f>IF(ISBLANK(PRINCIPAL!B32)," ",PRINCIPAL!B32)</f>
        <v xml:space="preserve"> </v>
      </c>
      <c r="C32" s="14">
        <f t="shared" si="1"/>
        <v>0</v>
      </c>
      <c r="D32" s="12">
        <f t="shared" si="2"/>
        <v>0</v>
      </c>
      <c r="E32" s="10"/>
      <c r="F32" s="12">
        <f t="shared" si="3"/>
        <v>0</v>
      </c>
      <c r="G32" s="10"/>
      <c r="H32" s="12">
        <f t="shared" si="4"/>
        <v>0</v>
      </c>
      <c r="I32" s="10"/>
      <c r="J32" s="12">
        <f t="shared" si="5"/>
        <v>0</v>
      </c>
      <c r="K32" s="10"/>
      <c r="L32" s="12">
        <f t="shared" si="6"/>
        <v>0</v>
      </c>
      <c r="M32" s="10"/>
      <c r="Z32" s="24">
        <f t="shared" si="7"/>
        <v>0</v>
      </c>
      <c r="AA32" s="24">
        <f t="shared" si="8"/>
        <v>0</v>
      </c>
      <c r="AB32" s="24"/>
      <c r="AC32" s="24"/>
      <c r="AD32" s="24">
        <f t="shared" si="9"/>
        <v>0</v>
      </c>
      <c r="AE32" s="24">
        <f t="shared" si="10"/>
        <v>0</v>
      </c>
      <c r="AF32" s="24">
        <f t="shared" si="11"/>
        <v>0</v>
      </c>
      <c r="AG32" s="24">
        <f t="shared" si="12"/>
        <v>0</v>
      </c>
      <c r="AH32" s="24">
        <f t="shared" si="13"/>
        <v>0</v>
      </c>
      <c r="AI32" s="24">
        <f t="shared" si="14"/>
        <v>0</v>
      </c>
      <c r="AJ32" s="24">
        <f t="shared" si="15"/>
        <v>0</v>
      </c>
      <c r="AK32" s="24">
        <f t="shared" si="16"/>
        <v>0</v>
      </c>
      <c r="AL32" s="24">
        <f t="shared" si="17"/>
        <v>0</v>
      </c>
      <c r="AM32" s="24">
        <f t="shared" si="18"/>
        <v>0</v>
      </c>
      <c r="AN32" s="24">
        <f t="shared" si="19"/>
        <v>0</v>
      </c>
      <c r="AO32" s="24">
        <f t="shared" si="20"/>
        <v>0</v>
      </c>
    </row>
    <row r="33" spans="1:41" x14ac:dyDescent="0.25">
      <c r="A33" s="2">
        <v>30</v>
      </c>
      <c r="B33" s="2" t="str">
        <f>IF(ISBLANK(PRINCIPAL!B33)," ",PRINCIPAL!B33)</f>
        <v xml:space="preserve"> </v>
      </c>
      <c r="C33" s="14">
        <f t="shared" si="1"/>
        <v>0</v>
      </c>
      <c r="D33" s="12">
        <f t="shared" si="2"/>
        <v>0</v>
      </c>
      <c r="E33" s="9"/>
      <c r="F33" s="12">
        <f t="shared" si="3"/>
        <v>0</v>
      </c>
      <c r="G33" s="9"/>
      <c r="H33" s="12">
        <f t="shared" si="4"/>
        <v>0</v>
      </c>
      <c r="I33" s="9"/>
      <c r="J33" s="12">
        <f t="shared" si="5"/>
        <v>0</v>
      </c>
      <c r="K33" s="9"/>
      <c r="L33" s="12">
        <f t="shared" si="6"/>
        <v>0</v>
      </c>
      <c r="M33" s="9"/>
      <c r="Z33" s="24">
        <f t="shared" si="7"/>
        <v>0</v>
      </c>
      <c r="AA33" s="24">
        <f t="shared" si="8"/>
        <v>0</v>
      </c>
      <c r="AB33" s="24"/>
      <c r="AC33" s="24"/>
      <c r="AD33" s="24">
        <f t="shared" si="9"/>
        <v>0</v>
      </c>
      <c r="AE33" s="24">
        <f t="shared" si="10"/>
        <v>0</v>
      </c>
      <c r="AF33" s="24">
        <f t="shared" si="11"/>
        <v>0</v>
      </c>
      <c r="AG33" s="24">
        <f t="shared" si="12"/>
        <v>0</v>
      </c>
      <c r="AH33" s="24">
        <f t="shared" si="13"/>
        <v>0</v>
      </c>
      <c r="AI33" s="24">
        <f t="shared" si="14"/>
        <v>0</v>
      </c>
      <c r="AJ33" s="24">
        <f t="shared" si="15"/>
        <v>0</v>
      </c>
      <c r="AK33" s="24">
        <f t="shared" si="16"/>
        <v>0</v>
      </c>
      <c r="AL33" s="24">
        <f t="shared" si="17"/>
        <v>0</v>
      </c>
      <c r="AM33" s="24">
        <f t="shared" si="18"/>
        <v>0</v>
      </c>
      <c r="AN33" s="24">
        <f t="shared" si="19"/>
        <v>0</v>
      </c>
      <c r="AO33" s="24">
        <f t="shared" si="20"/>
        <v>0</v>
      </c>
    </row>
    <row r="34" spans="1:41" x14ac:dyDescent="0.25">
      <c r="A34" s="2">
        <v>31</v>
      </c>
      <c r="B34" s="1" t="str">
        <f>IF(ISBLANK(PRINCIPAL!B34)," ",PRINCIPAL!B34)</f>
        <v xml:space="preserve"> </v>
      </c>
      <c r="C34" s="14">
        <f t="shared" si="1"/>
        <v>0</v>
      </c>
      <c r="D34" s="12">
        <f t="shared" si="2"/>
        <v>0</v>
      </c>
      <c r="E34" s="10"/>
      <c r="F34" s="12">
        <f t="shared" si="3"/>
        <v>0</v>
      </c>
      <c r="G34" s="10"/>
      <c r="H34" s="12">
        <f t="shared" si="4"/>
        <v>0</v>
      </c>
      <c r="I34" s="10"/>
      <c r="J34" s="12">
        <f t="shared" si="5"/>
        <v>0</v>
      </c>
      <c r="K34" s="10"/>
      <c r="L34" s="12">
        <f t="shared" si="6"/>
        <v>0</v>
      </c>
      <c r="M34" s="10"/>
      <c r="Z34" s="24">
        <f t="shared" si="7"/>
        <v>0</v>
      </c>
      <c r="AA34" s="24">
        <f t="shared" si="8"/>
        <v>0</v>
      </c>
      <c r="AB34" s="24"/>
      <c r="AC34" s="24"/>
      <c r="AD34" s="24">
        <f t="shared" si="9"/>
        <v>0</v>
      </c>
      <c r="AE34" s="24">
        <f t="shared" si="10"/>
        <v>0</v>
      </c>
      <c r="AF34" s="24">
        <f t="shared" si="11"/>
        <v>0</v>
      </c>
      <c r="AG34" s="24">
        <f t="shared" si="12"/>
        <v>0</v>
      </c>
      <c r="AH34" s="24">
        <f t="shared" si="13"/>
        <v>0</v>
      </c>
      <c r="AI34" s="24">
        <f t="shared" si="14"/>
        <v>0</v>
      </c>
      <c r="AJ34" s="24">
        <f t="shared" si="15"/>
        <v>0</v>
      </c>
      <c r="AK34" s="24">
        <f t="shared" si="16"/>
        <v>0</v>
      </c>
      <c r="AL34" s="24">
        <f t="shared" si="17"/>
        <v>0</v>
      </c>
      <c r="AM34" s="24">
        <f t="shared" si="18"/>
        <v>0</v>
      </c>
      <c r="AN34" s="24">
        <f t="shared" si="19"/>
        <v>0</v>
      </c>
      <c r="AO34" s="24">
        <f t="shared" si="20"/>
        <v>0</v>
      </c>
    </row>
    <row r="35" spans="1:41" x14ac:dyDescent="0.25">
      <c r="A35" s="2">
        <v>32</v>
      </c>
      <c r="B35" s="2" t="str">
        <f>IF(ISBLANK(PRINCIPAL!B35)," ",PRINCIPAL!B35)</f>
        <v xml:space="preserve"> </v>
      </c>
      <c r="C35" s="14">
        <f t="shared" si="1"/>
        <v>0</v>
      </c>
      <c r="D35" s="12">
        <f t="shared" si="2"/>
        <v>0</v>
      </c>
      <c r="E35" s="9"/>
      <c r="F35" s="12">
        <f t="shared" si="3"/>
        <v>0</v>
      </c>
      <c r="G35" s="9"/>
      <c r="H35" s="12">
        <f t="shared" si="4"/>
        <v>0</v>
      </c>
      <c r="I35" s="9"/>
      <c r="J35" s="12">
        <f t="shared" si="5"/>
        <v>0</v>
      </c>
      <c r="K35" s="9"/>
      <c r="L35" s="12">
        <f t="shared" si="6"/>
        <v>0</v>
      </c>
      <c r="M35" s="9"/>
      <c r="Z35" s="24">
        <f t="shared" si="7"/>
        <v>0</v>
      </c>
      <c r="AA35" s="24">
        <f t="shared" si="8"/>
        <v>0</v>
      </c>
      <c r="AB35" s="24"/>
      <c r="AC35" s="24"/>
      <c r="AD35" s="24">
        <f t="shared" si="9"/>
        <v>0</v>
      </c>
      <c r="AE35" s="24">
        <f t="shared" si="10"/>
        <v>0</v>
      </c>
      <c r="AF35" s="24">
        <f t="shared" si="11"/>
        <v>0</v>
      </c>
      <c r="AG35" s="24">
        <f t="shared" si="12"/>
        <v>0</v>
      </c>
      <c r="AH35" s="24">
        <f t="shared" si="13"/>
        <v>0</v>
      </c>
      <c r="AI35" s="24">
        <f t="shared" si="14"/>
        <v>0</v>
      </c>
      <c r="AJ35" s="24">
        <f t="shared" si="15"/>
        <v>0</v>
      </c>
      <c r="AK35" s="24">
        <f t="shared" si="16"/>
        <v>0</v>
      </c>
      <c r="AL35" s="24">
        <f t="shared" si="17"/>
        <v>0</v>
      </c>
      <c r="AM35" s="24">
        <f t="shared" si="18"/>
        <v>0</v>
      </c>
      <c r="AN35" s="24">
        <f t="shared" si="19"/>
        <v>0</v>
      </c>
      <c r="AO35" s="24">
        <f t="shared" si="20"/>
        <v>0</v>
      </c>
    </row>
    <row r="36" spans="1:41" x14ac:dyDescent="0.25">
      <c r="A36" s="2">
        <v>33</v>
      </c>
      <c r="B36" s="1" t="str">
        <f>IF(ISBLANK(PRINCIPAL!B36)," ",PRINCIPAL!B36)</f>
        <v xml:space="preserve"> </v>
      </c>
      <c r="C36" s="14">
        <f t="shared" si="1"/>
        <v>0</v>
      </c>
      <c r="D36" s="12">
        <f t="shared" si="2"/>
        <v>0</v>
      </c>
      <c r="E36" s="10"/>
      <c r="F36" s="12">
        <f t="shared" si="3"/>
        <v>0</v>
      </c>
      <c r="G36" s="10"/>
      <c r="H36" s="12">
        <f t="shared" si="4"/>
        <v>0</v>
      </c>
      <c r="I36" s="10"/>
      <c r="J36" s="12">
        <f t="shared" si="5"/>
        <v>0</v>
      </c>
      <c r="K36" s="10"/>
      <c r="L36" s="12">
        <f t="shared" si="6"/>
        <v>0</v>
      </c>
      <c r="M36" s="10"/>
      <c r="Z36" s="24">
        <f t="shared" si="7"/>
        <v>0</v>
      </c>
      <c r="AA36" s="24">
        <f t="shared" si="8"/>
        <v>0</v>
      </c>
      <c r="AB36" s="24"/>
      <c r="AC36" s="24"/>
      <c r="AD36" s="24">
        <f t="shared" si="9"/>
        <v>0</v>
      </c>
      <c r="AE36" s="24">
        <f t="shared" si="10"/>
        <v>0</v>
      </c>
      <c r="AF36" s="24">
        <f t="shared" si="11"/>
        <v>0</v>
      </c>
      <c r="AG36" s="24">
        <f t="shared" si="12"/>
        <v>0</v>
      </c>
      <c r="AH36" s="24">
        <f t="shared" si="13"/>
        <v>0</v>
      </c>
      <c r="AI36" s="24">
        <f t="shared" si="14"/>
        <v>0</v>
      </c>
      <c r="AJ36" s="24">
        <f t="shared" si="15"/>
        <v>0</v>
      </c>
      <c r="AK36" s="24">
        <f t="shared" si="16"/>
        <v>0</v>
      </c>
      <c r="AL36" s="24">
        <f t="shared" si="17"/>
        <v>0</v>
      </c>
      <c r="AM36" s="24">
        <f t="shared" si="18"/>
        <v>0</v>
      </c>
      <c r="AN36" s="24">
        <f t="shared" si="19"/>
        <v>0</v>
      </c>
      <c r="AO36" s="24">
        <f t="shared" si="20"/>
        <v>0</v>
      </c>
    </row>
    <row r="37" spans="1:41" x14ac:dyDescent="0.25">
      <c r="A37" s="2">
        <v>34</v>
      </c>
      <c r="B37" s="2" t="str">
        <f>IF(ISBLANK(PRINCIPAL!B37)," ",PRINCIPAL!B37)</f>
        <v xml:space="preserve"> </v>
      </c>
      <c r="C37" s="14">
        <f t="shared" si="1"/>
        <v>0</v>
      </c>
      <c r="D37" s="12">
        <f t="shared" si="2"/>
        <v>0</v>
      </c>
      <c r="E37" s="9"/>
      <c r="F37" s="12">
        <f t="shared" si="3"/>
        <v>0</v>
      </c>
      <c r="G37" s="9"/>
      <c r="H37" s="12">
        <f t="shared" si="4"/>
        <v>0</v>
      </c>
      <c r="I37" s="9"/>
      <c r="J37" s="12">
        <f t="shared" si="5"/>
        <v>0</v>
      </c>
      <c r="K37" s="9"/>
      <c r="L37" s="12">
        <f t="shared" si="6"/>
        <v>0</v>
      </c>
      <c r="M37" s="9"/>
      <c r="Z37" s="24">
        <f t="shared" si="7"/>
        <v>0</v>
      </c>
      <c r="AA37" s="24">
        <f t="shared" si="8"/>
        <v>0</v>
      </c>
      <c r="AB37" s="24"/>
      <c r="AC37" s="24"/>
      <c r="AD37" s="24">
        <f t="shared" si="9"/>
        <v>0</v>
      </c>
      <c r="AE37" s="24">
        <f t="shared" si="10"/>
        <v>0</v>
      </c>
      <c r="AF37" s="24">
        <f t="shared" si="11"/>
        <v>0</v>
      </c>
      <c r="AG37" s="24">
        <f t="shared" si="12"/>
        <v>0</v>
      </c>
      <c r="AH37" s="24">
        <f t="shared" si="13"/>
        <v>0</v>
      </c>
      <c r="AI37" s="24">
        <f t="shared" si="14"/>
        <v>0</v>
      </c>
      <c r="AJ37" s="24">
        <f t="shared" si="15"/>
        <v>0</v>
      </c>
      <c r="AK37" s="24">
        <f t="shared" si="16"/>
        <v>0</v>
      </c>
      <c r="AL37" s="24">
        <f t="shared" si="17"/>
        <v>0</v>
      </c>
      <c r="AM37" s="24">
        <f t="shared" si="18"/>
        <v>0</v>
      </c>
      <c r="AN37" s="24">
        <f t="shared" si="19"/>
        <v>0</v>
      </c>
      <c r="AO37" s="24">
        <f t="shared" si="20"/>
        <v>0</v>
      </c>
    </row>
    <row r="38" spans="1:41" x14ac:dyDescent="0.25">
      <c r="A38" s="2">
        <v>35</v>
      </c>
      <c r="B38" s="1" t="str">
        <f>IF(ISBLANK(PRINCIPAL!B38)," ",PRINCIPAL!B38)</f>
        <v xml:space="preserve"> </v>
      </c>
      <c r="C38" s="14">
        <f t="shared" si="1"/>
        <v>0</v>
      </c>
      <c r="D38" s="12">
        <f t="shared" si="2"/>
        <v>0</v>
      </c>
      <c r="E38" s="10"/>
      <c r="F38" s="12">
        <f t="shared" si="3"/>
        <v>0</v>
      </c>
      <c r="G38" s="10"/>
      <c r="H38" s="12">
        <f t="shared" si="4"/>
        <v>0</v>
      </c>
      <c r="I38" s="10"/>
      <c r="J38" s="12">
        <f t="shared" si="5"/>
        <v>0</v>
      </c>
      <c r="K38" s="10"/>
      <c r="L38" s="12">
        <f t="shared" si="6"/>
        <v>0</v>
      </c>
      <c r="M38" s="10"/>
      <c r="Z38" s="24">
        <f t="shared" si="7"/>
        <v>0</v>
      </c>
      <c r="AA38" s="24">
        <f t="shared" si="8"/>
        <v>0</v>
      </c>
      <c r="AB38" s="24"/>
      <c r="AC38" s="24"/>
      <c r="AD38" s="24">
        <f t="shared" si="9"/>
        <v>0</v>
      </c>
      <c r="AE38" s="24">
        <f t="shared" si="10"/>
        <v>0</v>
      </c>
      <c r="AF38" s="24">
        <f t="shared" si="11"/>
        <v>0</v>
      </c>
      <c r="AG38" s="24">
        <f t="shared" si="12"/>
        <v>0</v>
      </c>
      <c r="AH38" s="24">
        <f t="shared" si="13"/>
        <v>0</v>
      </c>
      <c r="AI38" s="24">
        <f t="shared" si="14"/>
        <v>0</v>
      </c>
      <c r="AJ38" s="24">
        <f t="shared" si="15"/>
        <v>0</v>
      </c>
      <c r="AK38" s="24">
        <f t="shared" si="16"/>
        <v>0</v>
      </c>
      <c r="AL38" s="24">
        <f t="shared" si="17"/>
        <v>0</v>
      </c>
      <c r="AM38" s="24">
        <f t="shared" si="18"/>
        <v>0</v>
      </c>
      <c r="AN38" s="24">
        <f t="shared" si="19"/>
        <v>0</v>
      </c>
      <c r="AO38" s="24">
        <f t="shared" si="20"/>
        <v>0</v>
      </c>
    </row>
    <row r="39" spans="1:41" x14ac:dyDescent="0.25">
      <c r="A39" s="2">
        <v>36</v>
      </c>
      <c r="B39" s="2" t="str">
        <f>IF(ISBLANK(PRINCIPAL!B39)," ",PRINCIPAL!B39)</f>
        <v xml:space="preserve"> </v>
      </c>
      <c r="C39" s="14">
        <f t="shared" si="1"/>
        <v>0</v>
      </c>
      <c r="D39" s="12">
        <f t="shared" si="2"/>
        <v>0</v>
      </c>
      <c r="E39" s="9"/>
      <c r="F39" s="12">
        <f t="shared" si="3"/>
        <v>0</v>
      </c>
      <c r="G39" s="9"/>
      <c r="H39" s="12">
        <f t="shared" si="4"/>
        <v>0</v>
      </c>
      <c r="I39" s="9"/>
      <c r="J39" s="12">
        <f t="shared" si="5"/>
        <v>0</v>
      </c>
      <c r="K39" s="9"/>
      <c r="L39" s="12">
        <f t="shared" si="6"/>
        <v>0</v>
      </c>
      <c r="M39" s="9"/>
      <c r="Z39" s="24">
        <f t="shared" si="7"/>
        <v>0</v>
      </c>
      <c r="AA39" s="24">
        <f t="shared" si="8"/>
        <v>0</v>
      </c>
      <c r="AB39" s="24"/>
      <c r="AC39" s="24"/>
      <c r="AD39" s="24">
        <f t="shared" si="9"/>
        <v>0</v>
      </c>
      <c r="AE39" s="24">
        <f t="shared" si="10"/>
        <v>0</v>
      </c>
      <c r="AF39" s="24">
        <f t="shared" si="11"/>
        <v>0</v>
      </c>
      <c r="AG39" s="24">
        <f t="shared" si="12"/>
        <v>0</v>
      </c>
      <c r="AH39" s="24">
        <f t="shared" si="13"/>
        <v>0</v>
      </c>
      <c r="AI39" s="24">
        <f t="shared" si="14"/>
        <v>0</v>
      </c>
      <c r="AJ39" s="24">
        <f t="shared" si="15"/>
        <v>0</v>
      </c>
      <c r="AK39" s="24">
        <f t="shared" si="16"/>
        <v>0</v>
      </c>
      <c r="AL39" s="24">
        <f t="shared" si="17"/>
        <v>0</v>
      </c>
      <c r="AM39" s="24">
        <f t="shared" si="18"/>
        <v>0</v>
      </c>
      <c r="AN39" s="24">
        <f t="shared" si="19"/>
        <v>0</v>
      </c>
      <c r="AO39" s="24">
        <f t="shared" si="20"/>
        <v>0</v>
      </c>
    </row>
    <row r="40" spans="1:41" x14ac:dyDescent="0.25">
      <c r="A40" s="2">
        <v>37</v>
      </c>
      <c r="B40" s="1" t="str">
        <f>IF(ISBLANK(PRINCIPAL!B40)," ",PRINCIPAL!B40)</f>
        <v xml:space="preserve"> </v>
      </c>
      <c r="C40" s="14">
        <f t="shared" si="1"/>
        <v>0</v>
      </c>
      <c r="D40" s="12">
        <f t="shared" si="2"/>
        <v>0</v>
      </c>
      <c r="E40" s="10"/>
      <c r="F40" s="12">
        <f t="shared" si="3"/>
        <v>0</v>
      </c>
      <c r="G40" s="10"/>
      <c r="H40" s="12">
        <f t="shared" si="4"/>
        <v>0</v>
      </c>
      <c r="I40" s="10"/>
      <c r="J40" s="12">
        <f t="shared" si="5"/>
        <v>0</v>
      </c>
      <c r="K40" s="10"/>
      <c r="L40" s="12">
        <f t="shared" si="6"/>
        <v>0</v>
      </c>
      <c r="M40" s="10"/>
      <c r="Z40" s="24">
        <f t="shared" si="7"/>
        <v>0</v>
      </c>
      <c r="AA40" s="24">
        <f t="shared" si="8"/>
        <v>0</v>
      </c>
      <c r="AB40" s="24"/>
      <c r="AC40" s="24"/>
      <c r="AD40" s="24">
        <f t="shared" si="9"/>
        <v>0</v>
      </c>
      <c r="AE40" s="24">
        <f t="shared" si="10"/>
        <v>0</v>
      </c>
      <c r="AF40" s="24">
        <f t="shared" si="11"/>
        <v>0</v>
      </c>
      <c r="AG40" s="24">
        <f t="shared" si="12"/>
        <v>0</v>
      </c>
      <c r="AH40" s="24">
        <f t="shared" si="13"/>
        <v>0</v>
      </c>
      <c r="AI40" s="24">
        <f t="shared" si="14"/>
        <v>0</v>
      </c>
      <c r="AJ40" s="24">
        <f t="shared" si="15"/>
        <v>0</v>
      </c>
      <c r="AK40" s="24">
        <f t="shared" si="16"/>
        <v>0</v>
      </c>
      <c r="AL40" s="24">
        <f t="shared" si="17"/>
        <v>0</v>
      </c>
      <c r="AM40" s="24">
        <f t="shared" si="18"/>
        <v>0</v>
      </c>
      <c r="AN40" s="24">
        <f t="shared" si="19"/>
        <v>0</v>
      </c>
      <c r="AO40" s="24">
        <f t="shared" si="20"/>
        <v>0</v>
      </c>
    </row>
    <row r="41" spans="1:41" x14ac:dyDescent="0.25">
      <c r="A41" s="2">
        <v>38</v>
      </c>
      <c r="B41" s="2" t="str">
        <f>IF(ISBLANK(PRINCIPAL!B41)," ",PRINCIPAL!B41)</f>
        <v xml:space="preserve"> </v>
      </c>
      <c r="C41" s="14">
        <f t="shared" si="1"/>
        <v>0</v>
      </c>
      <c r="D41" s="12">
        <f t="shared" si="2"/>
        <v>0</v>
      </c>
      <c r="E41" s="9"/>
      <c r="F41" s="12">
        <f t="shared" si="3"/>
        <v>0</v>
      </c>
      <c r="G41" s="9"/>
      <c r="H41" s="12">
        <f t="shared" si="4"/>
        <v>0</v>
      </c>
      <c r="I41" s="9"/>
      <c r="J41" s="12">
        <f t="shared" si="5"/>
        <v>0</v>
      </c>
      <c r="K41" s="9"/>
      <c r="L41" s="12">
        <f t="shared" si="6"/>
        <v>0</v>
      </c>
      <c r="M41" s="9"/>
      <c r="Z41" s="24">
        <f t="shared" si="7"/>
        <v>0</v>
      </c>
      <c r="AA41" s="24">
        <f t="shared" si="8"/>
        <v>0</v>
      </c>
      <c r="AB41" s="24"/>
      <c r="AC41" s="24"/>
      <c r="AD41" s="24">
        <f t="shared" si="9"/>
        <v>0</v>
      </c>
      <c r="AE41" s="24">
        <f t="shared" si="10"/>
        <v>0</v>
      </c>
      <c r="AF41" s="24">
        <f t="shared" si="11"/>
        <v>0</v>
      </c>
      <c r="AG41" s="24">
        <f t="shared" si="12"/>
        <v>0</v>
      </c>
      <c r="AH41" s="24">
        <f t="shared" si="13"/>
        <v>0</v>
      </c>
      <c r="AI41" s="24">
        <f t="shared" si="14"/>
        <v>0</v>
      </c>
      <c r="AJ41" s="24">
        <f t="shared" si="15"/>
        <v>0</v>
      </c>
      <c r="AK41" s="24">
        <f t="shared" si="16"/>
        <v>0</v>
      </c>
      <c r="AL41" s="24">
        <f t="shared" si="17"/>
        <v>0</v>
      </c>
      <c r="AM41" s="24">
        <f t="shared" si="18"/>
        <v>0</v>
      </c>
      <c r="AN41" s="24">
        <f t="shared" si="19"/>
        <v>0</v>
      </c>
      <c r="AO41" s="24">
        <f t="shared" si="20"/>
        <v>0</v>
      </c>
    </row>
    <row r="42" spans="1:41" x14ac:dyDescent="0.25">
      <c r="A42" s="2">
        <v>39</v>
      </c>
      <c r="B42" s="1" t="str">
        <f>IF(ISBLANK(PRINCIPAL!B42)," ",PRINCIPAL!B42)</f>
        <v xml:space="preserve"> </v>
      </c>
      <c r="C42" s="14">
        <f t="shared" si="1"/>
        <v>0</v>
      </c>
      <c r="D42" s="12">
        <f t="shared" si="2"/>
        <v>0</v>
      </c>
      <c r="E42" s="10"/>
      <c r="F42" s="12">
        <f t="shared" si="3"/>
        <v>0</v>
      </c>
      <c r="G42" s="10"/>
      <c r="H42" s="12">
        <f t="shared" si="4"/>
        <v>0</v>
      </c>
      <c r="I42" s="10"/>
      <c r="J42" s="12">
        <f t="shared" si="5"/>
        <v>0</v>
      </c>
      <c r="K42" s="10"/>
      <c r="L42" s="12">
        <f t="shared" si="6"/>
        <v>0</v>
      </c>
      <c r="M42" s="10"/>
      <c r="Z42" s="24">
        <f t="shared" si="7"/>
        <v>0</v>
      </c>
      <c r="AA42" s="24">
        <f t="shared" si="8"/>
        <v>0</v>
      </c>
      <c r="AB42" s="24"/>
      <c r="AC42" s="24"/>
      <c r="AD42" s="24">
        <f t="shared" si="9"/>
        <v>0</v>
      </c>
      <c r="AE42" s="24">
        <f t="shared" si="10"/>
        <v>0</v>
      </c>
      <c r="AF42" s="24">
        <f t="shared" si="11"/>
        <v>0</v>
      </c>
      <c r="AG42" s="24">
        <f t="shared" si="12"/>
        <v>0</v>
      </c>
      <c r="AH42" s="24">
        <f t="shared" si="13"/>
        <v>0</v>
      </c>
      <c r="AI42" s="24">
        <f t="shared" si="14"/>
        <v>0</v>
      </c>
      <c r="AJ42" s="24">
        <f t="shared" si="15"/>
        <v>0</v>
      </c>
      <c r="AK42" s="24">
        <f t="shared" si="16"/>
        <v>0</v>
      </c>
      <c r="AL42" s="24">
        <f t="shared" si="17"/>
        <v>0</v>
      </c>
      <c r="AM42" s="24">
        <f t="shared" si="18"/>
        <v>0</v>
      </c>
      <c r="AN42" s="24">
        <f t="shared" si="19"/>
        <v>0</v>
      </c>
      <c r="AO42" s="24">
        <f t="shared" si="20"/>
        <v>0</v>
      </c>
    </row>
    <row r="43" spans="1:41" x14ac:dyDescent="0.25">
      <c r="A43" s="2">
        <v>40</v>
      </c>
      <c r="B43" s="2" t="str">
        <f>IF(ISBLANK(PRINCIPAL!B43)," ",PRINCIPAL!B43)</f>
        <v xml:space="preserve"> </v>
      </c>
      <c r="D43" s="12">
        <f t="shared" si="2"/>
        <v>0</v>
      </c>
      <c r="E43" s="11"/>
      <c r="F43" s="12">
        <f t="shared" si="3"/>
        <v>0</v>
      </c>
      <c r="G43" s="11"/>
      <c r="H43" s="12">
        <f t="shared" si="4"/>
        <v>0</v>
      </c>
      <c r="I43" s="11"/>
      <c r="J43" s="12">
        <f t="shared" si="5"/>
        <v>0</v>
      </c>
      <c r="K43" s="11"/>
      <c r="L43" s="12">
        <f t="shared" si="6"/>
        <v>0</v>
      </c>
      <c r="M43" s="11"/>
      <c r="Z43" s="24">
        <f t="shared" si="7"/>
        <v>0</v>
      </c>
      <c r="AA43" s="24">
        <f t="shared" si="8"/>
        <v>0</v>
      </c>
      <c r="AB43" s="24"/>
      <c r="AC43" s="24"/>
      <c r="AD43" s="24">
        <f t="shared" si="9"/>
        <v>0</v>
      </c>
      <c r="AE43" s="24">
        <f t="shared" si="10"/>
        <v>0</v>
      </c>
      <c r="AF43" s="24">
        <f t="shared" si="11"/>
        <v>0</v>
      </c>
      <c r="AG43" s="24">
        <f t="shared" si="12"/>
        <v>0</v>
      </c>
      <c r="AH43" s="24">
        <f t="shared" si="13"/>
        <v>0</v>
      </c>
      <c r="AI43" s="24">
        <f t="shared" si="14"/>
        <v>0</v>
      </c>
      <c r="AJ43" s="24">
        <f t="shared" si="15"/>
        <v>0</v>
      </c>
      <c r="AK43" s="24">
        <f t="shared" si="16"/>
        <v>0</v>
      </c>
      <c r="AL43" s="24">
        <f t="shared" si="17"/>
        <v>0</v>
      </c>
      <c r="AM43" s="24">
        <f t="shared" si="18"/>
        <v>0</v>
      </c>
      <c r="AN43" s="24">
        <f t="shared" si="19"/>
        <v>0</v>
      </c>
      <c r="AO43" s="24">
        <f t="shared" si="20"/>
        <v>0</v>
      </c>
    </row>
  </sheetData>
  <sheetProtection password="921F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2"/>
    <col min="2" max="2" width="51" style="2" customWidth="1"/>
    <col min="3" max="3" width="5" style="2" customWidth="1"/>
    <col min="4" max="4" width="5.140625" style="3" customWidth="1"/>
    <col min="5" max="5" width="11.42578125" style="3"/>
    <col min="6" max="6" width="4.28515625" style="3" customWidth="1"/>
    <col min="7" max="7" width="11.42578125" style="3"/>
    <col min="8" max="8" width="4.42578125" style="3" customWidth="1"/>
    <col min="9" max="9" width="11.42578125" style="3"/>
    <col min="10" max="10" width="4.85546875" style="3" customWidth="1"/>
    <col min="11" max="11" width="11.42578125" style="3"/>
    <col min="12" max="12" width="4.42578125" style="3" customWidth="1"/>
    <col min="13" max="13" width="11.42578125" style="3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5" style="3" customWidth="1"/>
    <col min="19" max="19" width="11.42578125" style="3"/>
    <col min="20" max="20" width="4.140625" style="2" customWidth="1"/>
    <col min="21" max="21" width="11.42578125" style="2"/>
    <col min="22" max="22" width="4" style="2" customWidth="1"/>
    <col min="23" max="23" width="11.42578125" style="2"/>
    <col min="24" max="24" width="4.28515625" style="2" customWidth="1"/>
    <col min="25" max="25" width="11.42578125" style="2"/>
    <col min="26" max="26" width="11.42578125" style="3"/>
    <col min="27" max="27" width="13.28515625" style="3" customWidth="1"/>
    <col min="28" max="28" width="11.42578125" style="3"/>
    <col min="29" max="29" width="13" style="3" customWidth="1"/>
    <col min="30" max="30" width="11.42578125" style="3"/>
    <col min="31" max="31" width="13.28515625" style="3" customWidth="1"/>
    <col min="32" max="32" width="11.42578125" style="3"/>
    <col min="33" max="33" width="13" style="3" customWidth="1"/>
    <col min="34" max="34" width="11.42578125" style="3"/>
    <col min="35" max="35" width="13.7109375" style="3" customWidth="1"/>
    <col min="36" max="36" width="11.42578125" style="3"/>
    <col min="37" max="37" width="13" style="3" customWidth="1"/>
    <col min="38" max="38" width="11.42578125" style="3"/>
    <col min="39" max="39" width="13.5703125" style="3" customWidth="1"/>
    <col min="40" max="40" width="11.42578125" style="3"/>
    <col min="41" max="41" width="13" style="3" customWidth="1"/>
    <col min="42" max="16384" width="11.42578125" style="2"/>
  </cols>
  <sheetData>
    <row r="1" spans="1:41" ht="15.75" thickBot="1" x14ac:dyDescent="0.3">
      <c r="B1" s="2" t="s">
        <v>32</v>
      </c>
      <c r="Z1" s="34" t="s">
        <v>59</v>
      </c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21"/>
    </row>
    <row r="2" spans="1:41" x14ac:dyDescent="0.25">
      <c r="Z2" s="36" t="s">
        <v>1</v>
      </c>
      <c r="AA2" s="37"/>
      <c r="AB2" s="36" t="s">
        <v>2</v>
      </c>
      <c r="AC2" s="37"/>
      <c r="AD2" s="36" t="s">
        <v>3</v>
      </c>
      <c r="AE2" s="37"/>
      <c r="AF2" s="36" t="s">
        <v>4</v>
      </c>
      <c r="AG2" s="37"/>
      <c r="AH2" s="36" t="s">
        <v>5</v>
      </c>
      <c r="AI2" s="37"/>
      <c r="AJ2" s="36" t="s">
        <v>6</v>
      </c>
      <c r="AK2" s="37"/>
      <c r="AL2" s="36" t="s">
        <v>7</v>
      </c>
      <c r="AM2" s="37"/>
      <c r="AN2" s="36" t="s">
        <v>8</v>
      </c>
      <c r="AO2" s="37"/>
    </row>
    <row r="3" spans="1:41" ht="15.75" thickBot="1" x14ac:dyDescent="0.3">
      <c r="B3" s="2" t="s">
        <v>0</v>
      </c>
      <c r="E3" s="3" t="s">
        <v>12</v>
      </c>
      <c r="G3" s="3" t="s">
        <v>10</v>
      </c>
      <c r="I3" s="3" t="s">
        <v>11</v>
      </c>
      <c r="K3" s="3" t="s">
        <v>13</v>
      </c>
      <c r="M3" s="3" t="s">
        <v>14</v>
      </c>
      <c r="O3" s="3" t="s">
        <v>15</v>
      </c>
      <c r="Z3" s="26" t="s">
        <v>29</v>
      </c>
      <c r="AA3" s="27" t="s">
        <v>30</v>
      </c>
      <c r="AB3" s="26" t="s">
        <v>29</v>
      </c>
      <c r="AC3" s="27" t="s">
        <v>30</v>
      </c>
      <c r="AD3" s="26" t="s">
        <v>29</v>
      </c>
      <c r="AE3" s="27" t="s">
        <v>30</v>
      </c>
      <c r="AF3" s="26" t="s">
        <v>29</v>
      </c>
      <c r="AG3" s="27" t="s">
        <v>30</v>
      </c>
      <c r="AH3" s="26" t="s">
        <v>29</v>
      </c>
      <c r="AI3" s="27" t="s">
        <v>30</v>
      </c>
      <c r="AJ3" s="26" t="s">
        <v>29</v>
      </c>
      <c r="AK3" s="27" t="s">
        <v>30</v>
      </c>
      <c r="AL3" s="26" t="s">
        <v>29</v>
      </c>
      <c r="AM3" s="27" t="s">
        <v>30</v>
      </c>
      <c r="AN3" s="26" t="s">
        <v>29</v>
      </c>
      <c r="AO3" s="27" t="s">
        <v>30</v>
      </c>
    </row>
    <row r="4" spans="1:41" x14ac:dyDescent="0.25">
      <c r="A4" s="2">
        <v>1</v>
      </c>
      <c r="B4" s="4" t="str">
        <f>IF(ISBLANK(PRINCIPAL!B4)," ",PRINCIPAL!B4)</f>
        <v xml:space="preserve"> </v>
      </c>
      <c r="C4" s="14">
        <f>D4+F4+H4+J4+L4+N4</f>
        <v>0</v>
      </c>
      <c r="D4" s="13">
        <f>IF(ISBLANK(E4),0,1)</f>
        <v>0</v>
      </c>
      <c r="E4" s="8"/>
      <c r="F4" s="13">
        <f t="shared" ref="F4:L19" si="0">IF(ISBLANK(G4),0,1)</f>
        <v>0</v>
      </c>
      <c r="G4" s="8"/>
      <c r="H4" s="13">
        <f t="shared" si="0"/>
        <v>0</v>
      </c>
      <c r="I4" s="8"/>
      <c r="J4" s="13">
        <f t="shared" si="0"/>
        <v>0</v>
      </c>
      <c r="K4" s="8"/>
      <c r="L4" s="13">
        <f t="shared" si="0"/>
        <v>0</v>
      </c>
      <c r="M4" s="8"/>
      <c r="N4" s="12">
        <f>IF(ISBLANK(O4),0,1)</f>
        <v>0</v>
      </c>
      <c r="O4" s="25"/>
      <c r="P4" s="12"/>
      <c r="R4" s="12"/>
      <c r="Z4" s="24">
        <f>ROUND(3*D4*E4+1*F4*G4+2*H4*I4,2)</f>
        <v>0</v>
      </c>
      <c r="AA4" s="24">
        <f>3*D4+1*F4+2*H4</f>
        <v>0</v>
      </c>
      <c r="AB4" s="24"/>
      <c r="AC4" s="24"/>
      <c r="AD4" s="24">
        <f>ROUND(1*D4*E4+1*F4*G4+3*H4*I4+2*J4*K4+2*L4*M4+4*N4*O4,2)</f>
        <v>0</v>
      </c>
      <c r="AE4" s="24">
        <f>1*D4+1*F4+3*H4+2*J4+2*L4+4*N4</f>
        <v>0</v>
      </c>
      <c r="AF4" s="24">
        <f>ROUND(2*D4*E4+5*F4*G4+2*H4*I4+1*J4*K4+1*L4*M4+1*N4*O4,2)</f>
        <v>0</v>
      </c>
      <c r="AG4" s="24">
        <f>2*D4+5*F4+2*H4+1*J4+1*L4+1*N4</f>
        <v>0</v>
      </c>
      <c r="AH4" s="24">
        <f>ROUND(1*H4*I4+1*J4*K4+2*L4*M4,2)</f>
        <v>0</v>
      </c>
      <c r="AI4" s="24">
        <f>1*H4+1*J4+2*L4</f>
        <v>0</v>
      </c>
      <c r="AJ4" s="24">
        <f>ROUND(2*L4*M4+1*N4*O4,2)</f>
        <v>0</v>
      </c>
      <c r="AK4" s="24">
        <f>2*L4+1*N4</f>
        <v>0</v>
      </c>
      <c r="AL4" s="24">
        <f>ROUND(1*H4*I4+2*J4*K4+1*L4*M4+1*N4*O4,2)</f>
        <v>0</v>
      </c>
      <c r="AM4" s="24">
        <f>1*H4+2*J4+1*L4+1*N4</f>
        <v>0</v>
      </c>
      <c r="AN4" s="24">
        <f>ROUND(1*D4*E4+1*F4*G4+1*J4*K4+1*N4*O4,2)</f>
        <v>0</v>
      </c>
      <c r="AO4" s="24">
        <f>1*D4+1*F4+1*J4+1*N4</f>
        <v>0</v>
      </c>
    </row>
    <row r="5" spans="1:41" x14ac:dyDescent="0.25">
      <c r="A5" s="2">
        <v>2</v>
      </c>
      <c r="B5" s="2" t="str">
        <f>IF(ISBLANK(PRINCIPAL!B5)," ",PRINCIPAL!B5)</f>
        <v xml:space="preserve"> </v>
      </c>
      <c r="C5" s="14">
        <f t="shared" ref="C5:C43" si="1">D5+F5+H5+J5+L5+N5</f>
        <v>0</v>
      </c>
      <c r="D5" s="12">
        <f t="shared" ref="D5:D43" si="2">IF(ISBLANK(E5),0,1)</f>
        <v>0</v>
      </c>
      <c r="E5" s="9"/>
      <c r="F5" s="12">
        <f t="shared" si="0"/>
        <v>0</v>
      </c>
      <c r="G5" s="9"/>
      <c r="H5" s="12">
        <f t="shared" si="0"/>
        <v>0</v>
      </c>
      <c r="I5" s="9"/>
      <c r="J5" s="12">
        <f t="shared" si="0"/>
        <v>0</v>
      </c>
      <c r="K5" s="9"/>
      <c r="L5" s="12">
        <f t="shared" si="0"/>
        <v>0</v>
      </c>
      <c r="M5" s="9"/>
      <c r="N5" s="12">
        <f t="shared" ref="N5:N43" si="3">IF(ISBLANK(O5),0,1)</f>
        <v>0</v>
      </c>
      <c r="O5" s="9"/>
      <c r="P5" s="12"/>
      <c r="R5" s="12"/>
      <c r="Z5" s="24">
        <f t="shared" ref="Z5:Z43" si="4">ROUND(3*D5*E5+1*F5*G5+2*H5*I5,2)</f>
        <v>0</v>
      </c>
      <c r="AA5" s="24">
        <f t="shared" ref="AA5:AA43" si="5">3*D5+1*F5+2*H5</f>
        <v>0</v>
      </c>
      <c r="AB5" s="24"/>
      <c r="AC5" s="24"/>
      <c r="AD5" s="24">
        <f t="shared" ref="AD5:AD43" si="6">ROUND(1*D5*E5+1*F5*G5+3*H5*I5+2*J5*K5+2*L5*M5+4*N5*O5,2)</f>
        <v>0</v>
      </c>
      <c r="AE5" s="24">
        <f t="shared" ref="AE5:AE43" si="7">1*D5+1*F5+3*H5+2*J5+2*L5+4*N5</f>
        <v>0</v>
      </c>
      <c r="AF5" s="24">
        <f t="shared" ref="AF5:AF43" si="8">ROUND(2*D5*E5+5*F5*G5+2*H5*I5+1*J5*K5+1*L5*M5+1*N5*O5,2)</f>
        <v>0</v>
      </c>
      <c r="AG5" s="24">
        <f t="shared" ref="AG5:AG43" si="9">2*D5+5*F5+2*H5+1*J5+1*L5+1*N5</f>
        <v>0</v>
      </c>
      <c r="AH5" s="24">
        <f t="shared" ref="AH5:AH43" si="10">ROUND(1*H5*I5+1*J5*K5+2*L5*M5,2)</f>
        <v>0</v>
      </c>
      <c r="AI5" s="24">
        <f t="shared" ref="AI5:AI43" si="11">1*H5+1*J5+2*L5</f>
        <v>0</v>
      </c>
      <c r="AJ5" s="24">
        <f t="shared" ref="AJ5:AJ43" si="12">ROUND(2*L5*M5+1*N5*O5,2)</f>
        <v>0</v>
      </c>
      <c r="AK5" s="24">
        <f t="shared" ref="AK5:AK43" si="13">2*L5+1*N5</f>
        <v>0</v>
      </c>
      <c r="AL5" s="24">
        <f t="shared" ref="AL5:AL43" si="14">ROUND(1*H5*I5+2*J5*K5+1*L5*M5+1*N5*O5,2)</f>
        <v>0</v>
      </c>
      <c r="AM5" s="24">
        <f t="shared" ref="AM5:AM43" si="15">1*H5+2*J5+1*L5+1*N5</f>
        <v>0</v>
      </c>
      <c r="AN5" s="24">
        <f t="shared" ref="AN5:AN43" si="16">ROUND(1*D5*E5+1*F5*G5+1*J5*K5+1*N5*O5,2)</f>
        <v>0</v>
      </c>
      <c r="AO5" s="24">
        <f t="shared" ref="AO5:AO43" si="17">1*D5+1*F5+1*J5+1*N5</f>
        <v>0</v>
      </c>
    </row>
    <row r="6" spans="1:41" x14ac:dyDescent="0.25">
      <c r="A6" s="2">
        <v>3</v>
      </c>
      <c r="B6" s="1" t="str">
        <f>IF(ISBLANK(PRINCIPAL!B6)," ",PRINCIPAL!B6)</f>
        <v xml:space="preserve"> </v>
      </c>
      <c r="C6" s="14">
        <f t="shared" si="1"/>
        <v>0</v>
      </c>
      <c r="D6" s="12">
        <f t="shared" si="2"/>
        <v>0</v>
      </c>
      <c r="E6" s="10"/>
      <c r="F6" s="12">
        <f t="shared" si="0"/>
        <v>0</v>
      </c>
      <c r="G6" s="10"/>
      <c r="H6" s="12">
        <f t="shared" si="0"/>
        <v>0</v>
      </c>
      <c r="I6" s="10"/>
      <c r="J6" s="12">
        <f t="shared" si="0"/>
        <v>0</v>
      </c>
      <c r="K6" s="10"/>
      <c r="L6" s="12">
        <f t="shared" si="0"/>
        <v>0</v>
      </c>
      <c r="M6" s="10"/>
      <c r="N6" s="12">
        <f t="shared" si="3"/>
        <v>0</v>
      </c>
      <c r="O6" s="10"/>
      <c r="P6" s="12"/>
      <c r="R6" s="12"/>
      <c r="Z6" s="24">
        <f t="shared" si="4"/>
        <v>0</v>
      </c>
      <c r="AA6" s="24">
        <f t="shared" si="5"/>
        <v>0</v>
      </c>
      <c r="AB6" s="24"/>
      <c r="AC6" s="24"/>
      <c r="AD6" s="24">
        <f t="shared" si="6"/>
        <v>0</v>
      </c>
      <c r="AE6" s="24">
        <f t="shared" si="7"/>
        <v>0</v>
      </c>
      <c r="AF6" s="24">
        <f t="shared" si="8"/>
        <v>0</v>
      </c>
      <c r="AG6" s="24">
        <f t="shared" si="9"/>
        <v>0</v>
      </c>
      <c r="AH6" s="24">
        <f t="shared" si="10"/>
        <v>0</v>
      </c>
      <c r="AI6" s="24">
        <f t="shared" si="11"/>
        <v>0</v>
      </c>
      <c r="AJ6" s="24">
        <f t="shared" si="12"/>
        <v>0</v>
      </c>
      <c r="AK6" s="24">
        <f t="shared" si="13"/>
        <v>0</v>
      </c>
      <c r="AL6" s="24">
        <f t="shared" si="14"/>
        <v>0</v>
      </c>
      <c r="AM6" s="24">
        <f t="shared" si="15"/>
        <v>0</v>
      </c>
      <c r="AN6" s="24">
        <f t="shared" si="16"/>
        <v>0</v>
      </c>
      <c r="AO6" s="24">
        <f t="shared" si="17"/>
        <v>0</v>
      </c>
    </row>
    <row r="7" spans="1:41" x14ac:dyDescent="0.25">
      <c r="A7" s="2">
        <v>4</v>
      </c>
      <c r="B7" s="2" t="str">
        <f>IF(ISBLANK(PRINCIPAL!B7)," ",PRINCIPAL!B7)</f>
        <v xml:space="preserve"> </v>
      </c>
      <c r="C7" s="14">
        <f t="shared" si="1"/>
        <v>0</v>
      </c>
      <c r="D7" s="12">
        <f t="shared" si="2"/>
        <v>0</v>
      </c>
      <c r="E7" s="9"/>
      <c r="F7" s="12">
        <f t="shared" si="0"/>
        <v>0</v>
      </c>
      <c r="G7" s="9"/>
      <c r="H7" s="12">
        <f t="shared" si="0"/>
        <v>0</v>
      </c>
      <c r="I7" s="9"/>
      <c r="J7" s="12">
        <f t="shared" si="0"/>
        <v>0</v>
      </c>
      <c r="K7" s="9"/>
      <c r="L7" s="12">
        <f t="shared" si="0"/>
        <v>0</v>
      </c>
      <c r="M7" s="9"/>
      <c r="N7" s="12">
        <f t="shared" si="3"/>
        <v>0</v>
      </c>
      <c r="O7" s="9"/>
      <c r="P7" s="12"/>
      <c r="R7" s="12"/>
      <c r="Z7" s="24">
        <f t="shared" si="4"/>
        <v>0</v>
      </c>
      <c r="AA7" s="24">
        <f t="shared" si="5"/>
        <v>0</v>
      </c>
      <c r="AB7" s="24"/>
      <c r="AC7" s="24"/>
      <c r="AD7" s="24">
        <f t="shared" si="6"/>
        <v>0</v>
      </c>
      <c r="AE7" s="24">
        <f t="shared" si="7"/>
        <v>0</v>
      </c>
      <c r="AF7" s="24">
        <f t="shared" si="8"/>
        <v>0</v>
      </c>
      <c r="AG7" s="24">
        <f t="shared" si="9"/>
        <v>0</v>
      </c>
      <c r="AH7" s="24">
        <f t="shared" si="10"/>
        <v>0</v>
      </c>
      <c r="AI7" s="24">
        <f t="shared" si="11"/>
        <v>0</v>
      </c>
      <c r="AJ7" s="24">
        <f t="shared" si="12"/>
        <v>0</v>
      </c>
      <c r="AK7" s="24">
        <f t="shared" si="13"/>
        <v>0</v>
      </c>
      <c r="AL7" s="24">
        <f t="shared" si="14"/>
        <v>0</v>
      </c>
      <c r="AM7" s="24">
        <f t="shared" si="15"/>
        <v>0</v>
      </c>
      <c r="AN7" s="24">
        <f t="shared" si="16"/>
        <v>0</v>
      </c>
      <c r="AO7" s="24">
        <f t="shared" si="17"/>
        <v>0</v>
      </c>
    </row>
    <row r="8" spans="1:41" x14ac:dyDescent="0.25">
      <c r="A8" s="2">
        <v>5</v>
      </c>
      <c r="B8" s="1" t="str">
        <f>IF(ISBLANK(PRINCIPAL!B8)," ",PRINCIPAL!B8)</f>
        <v xml:space="preserve"> </v>
      </c>
      <c r="C8" s="14">
        <f t="shared" si="1"/>
        <v>0</v>
      </c>
      <c r="D8" s="12">
        <f t="shared" si="2"/>
        <v>0</v>
      </c>
      <c r="E8" s="10"/>
      <c r="F8" s="12">
        <f t="shared" si="0"/>
        <v>0</v>
      </c>
      <c r="G8" s="10"/>
      <c r="H8" s="12">
        <f t="shared" si="0"/>
        <v>0</v>
      </c>
      <c r="I8" s="10"/>
      <c r="J8" s="12">
        <f t="shared" si="0"/>
        <v>0</v>
      </c>
      <c r="K8" s="10"/>
      <c r="L8" s="12">
        <f t="shared" si="0"/>
        <v>0</v>
      </c>
      <c r="M8" s="10"/>
      <c r="N8" s="12">
        <f t="shared" si="3"/>
        <v>0</v>
      </c>
      <c r="O8" s="10"/>
      <c r="P8" s="12"/>
      <c r="R8" s="12"/>
      <c r="Z8" s="24">
        <f t="shared" si="4"/>
        <v>0</v>
      </c>
      <c r="AA8" s="24">
        <f t="shared" si="5"/>
        <v>0</v>
      </c>
      <c r="AB8" s="24"/>
      <c r="AC8" s="24"/>
      <c r="AD8" s="24">
        <f t="shared" si="6"/>
        <v>0</v>
      </c>
      <c r="AE8" s="24">
        <f t="shared" si="7"/>
        <v>0</v>
      </c>
      <c r="AF8" s="24">
        <f t="shared" si="8"/>
        <v>0</v>
      </c>
      <c r="AG8" s="24">
        <f t="shared" si="9"/>
        <v>0</v>
      </c>
      <c r="AH8" s="24">
        <f t="shared" si="10"/>
        <v>0</v>
      </c>
      <c r="AI8" s="24">
        <f t="shared" si="11"/>
        <v>0</v>
      </c>
      <c r="AJ8" s="24">
        <f t="shared" si="12"/>
        <v>0</v>
      </c>
      <c r="AK8" s="24">
        <f t="shared" si="13"/>
        <v>0</v>
      </c>
      <c r="AL8" s="24">
        <f t="shared" si="14"/>
        <v>0</v>
      </c>
      <c r="AM8" s="24">
        <f t="shared" si="15"/>
        <v>0</v>
      </c>
      <c r="AN8" s="24">
        <f t="shared" si="16"/>
        <v>0</v>
      </c>
      <c r="AO8" s="24">
        <f t="shared" si="17"/>
        <v>0</v>
      </c>
    </row>
    <row r="9" spans="1:41" x14ac:dyDescent="0.25">
      <c r="A9" s="2">
        <v>6</v>
      </c>
      <c r="B9" s="2" t="str">
        <f>IF(ISBLANK(PRINCIPAL!B9)," ",PRINCIPAL!B9)</f>
        <v xml:space="preserve"> </v>
      </c>
      <c r="C9" s="14">
        <f t="shared" si="1"/>
        <v>0</v>
      </c>
      <c r="D9" s="12">
        <f t="shared" si="2"/>
        <v>0</v>
      </c>
      <c r="E9" s="9"/>
      <c r="F9" s="12">
        <f t="shared" si="0"/>
        <v>0</v>
      </c>
      <c r="G9" s="9"/>
      <c r="H9" s="12">
        <f t="shared" si="0"/>
        <v>0</v>
      </c>
      <c r="I9" s="9"/>
      <c r="J9" s="12">
        <f t="shared" si="0"/>
        <v>0</v>
      </c>
      <c r="K9" s="9"/>
      <c r="L9" s="12">
        <f t="shared" si="0"/>
        <v>0</v>
      </c>
      <c r="M9" s="9"/>
      <c r="N9" s="12">
        <f t="shared" si="3"/>
        <v>0</v>
      </c>
      <c r="O9" s="9"/>
      <c r="P9" s="12"/>
      <c r="R9" s="12"/>
      <c r="Z9" s="24">
        <f t="shared" si="4"/>
        <v>0</v>
      </c>
      <c r="AA9" s="24">
        <f t="shared" si="5"/>
        <v>0</v>
      </c>
      <c r="AB9" s="24"/>
      <c r="AC9" s="24"/>
      <c r="AD9" s="24">
        <f t="shared" si="6"/>
        <v>0</v>
      </c>
      <c r="AE9" s="24">
        <f t="shared" si="7"/>
        <v>0</v>
      </c>
      <c r="AF9" s="24">
        <f t="shared" si="8"/>
        <v>0</v>
      </c>
      <c r="AG9" s="24">
        <f t="shared" si="9"/>
        <v>0</v>
      </c>
      <c r="AH9" s="24">
        <f t="shared" si="10"/>
        <v>0</v>
      </c>
      <c r="AI9" s="24">
        <f t="shared" si="11"/>
        <v>0</v>
      </c>
      <c r="AJ9" s="24">
        <f t="shared" si="12"/>
        <v>0</v>
      </c>
      <c r="AK9" s="24">
        <f t="shared" si="13"/>
        <v>0</v>
      </c>
      <c r="AL9" s="24">
        <f t="shared" si="14"/>
        <v>0</v>
      </c>
      <c r="AM9" s="24">
        <f t="shared" si="15"/>
        <v>0</v>
      </c>
      <c r="AN9" s="24">
        <f t="shared" si="16"/>
        <v>0</v>
      </c>
      <c r="AO9" s="24">
        <f t="shared" si="17"/>
        <v>0</v>
      </c>
    </row>
    <row r="10" spans="1:41" x14ac:dyDescent="0.25">
      <c r="A10" s="2">
        <v>7</v>
      </c>
      <c r="B10" s="1" t="str">
        <f>IF(ISBLANK(PRINCIPAL!B10)," ",PRINCIPAL!B10)</f>
        <v xml:space="preserve"> </v>
      </c>
      <c r="C10" s="14">
        <f t="shared" si="1"/>
        <v>0</v>
      </c>
      <c r="D10" s="12">
        <f t="shared" si="2"/>
        <v>0</v>
      </c>
      <c r="E10" s="10"/>
      <c r="F10" s="12">
        <f t="shared" si="0"/>
        <v>0</v>
      </c>
      <c r="G10" s="10"/>
      <c r="H10" s="12">
        <f t="shared" si="0"/>
        <v>0</v>
      </c>
      <c r="I10" s="10"/>
      <c r="J10" s="12">
        <f t="shared" si="0"/>
        <v>0</v>
      </c>
      <c r="K10" s="10"/>
      <c r="L10" s="12">
        <f t="shared" si="0"/>
        <v>0</v>
      </c>
      <c r="M10" s="10"/>
      <c r="N10" s="12">
        <f t="shared" si="3"/>
        <v>0</v>
      </c>
      <c r="O10" s="10"/>
      <c r="P10" s="12"/>
      <c r="R10" s="12"/>
      <c r="Z10" s="24">
        <f t="shared" si="4"/>
        <v>0</v>
      </c>
      <c r="AA10" s="24">
        <f t="shared" si="5"/>
        <v>0</v>
      </c>
      <c r="AB10" s="24"/>
      <c r="AC10" s="24"/>
      <c r="AD10" s="24">
        <f t="shared" si="6"/>
        <v>0</v>
      </c>
      <c r="AE10" s="24">
        <f t="shared" si="7"/>
        <v>0</v>
      </c>
      <c r="AF10" s="24">
        <f t="shared" si="8"/>
        <v>0</v>
      </c>
      <c r="AG10" s="24">
        <f t="shared" si="9"/>
        <v>0</v>
      </c>
      <c r="AH10" s="24">
        <f t="shared" si="10"/>
        <v>0</v>
      </c>
      <c r="AI10" s="24">
        <f t="shared" si="11"/>
        <v>0</v>
      </c>
      <c r="AJ10" s="24">
        <f t="shared" si="12"/>
        <v>0</v>
      </c>
      <c r="AK10" s="24">
        <f t="shared" si="13"/>
        <v>0</v>
      </c>
      <c r="AL10" s="24">
        <f t="shared" si="14"/>
        <v>0</v>
      </c>
      <c r="AM10" s="24">
        <f t="shared" si="15"/>
        <v>0</v>
      </c>
      <c r="AN10" s="24">
        <f t="shared" si="16"/>
        <v>0</v>
      </c>
      <c r="AO10" s="24">
        <f t="shared" si="17"/>
        <v>0</v>
      </c>
    </row>
    <row r="11" spans="1:41" x14ac:dyDescent="0.25">
      <c r="A11" s="2">
        <v>8</v>
      </c>
      <c r="B11" s="2" t="str">
        <f>IF(ISBLANK(PRINCIPAL!B11)," ",PRINCIPAL!B11)</f>
        <v xml:space="preserve"> </v>
      </c>
      <c r="C11" s="14">
        <f t="shared" si="1"/>
        <v>0</v>
      </c>
      <c r="D11" s="12">
        <f t="shared" si="2"/>
        <v>0</v>
      </c>
      <c r="E11" s="9"/>
      <c r="F11" s="12">
        <f t="shared" si="0"/>
        <v>0</v>
      </c>
      <c r="G11" s="9"/>
      <c r="H11" s="12">
        <f t="shared" si="0"/>
        <v>0</v>
      </c>
      <c r="I11" s="9"/>
      <c r="J11" s="12">
        <f t="shared" si="0"/>
        <v>0</v>
      </c>
      <c r="K11" s="9"/>
      <c r="L11" s="12">
        <f t="shared" si="0"/>
        <v>0</v>
      </c>
      <c r="M11" s="9"/>
      <c r="N11" s="12">
        <f t="shared" si="3"/>
        <v>0</v>
      </c>
      <c r="O11" s="9"/>
      <c r="P11" s="12"/>
      <c r="R11" s="12"/>
      <c r="Z11" s="24">
        <f t="shared" si="4"/>
        <v>0</v>
      </c>
      <c r="AA11" s="24">
        <f t="shared" si="5"/>
        <v>0</v>
      </c>
      <c r="AB11" s="24"/>
      <c r="AC11" s="24"/>
      <c r="AD11" s="24">
        <f t="shared" si="6"/>
        <v>0</v>
      </c>
      <c r="AE11" s="24">
        <f t="shared" si="7"/>
        <v>0</v>
      </c>
      <c r="AF11" s="24">
        <f t="shared" si="8"/>
        <v>0</v>
      </c>
      <c r="AG11" s="24">
        <f t="shared" si="9"/>
        <v>0</v>
      </c>
      <c r="AH11" s="24">
        <f t="shared" si="10"/>
        <v>0</v>
      </c>
      <c r="AI11" s="24">
        <f t="shared" si="11"/>
        <v>0</v>
      </c>
      <c r="AJ11" s="24">
        <f t="shared" si="12"/>
        <v>0</v>
      </c>
      <c r="AK11" s="24">
        <f t="shared" si="13"/>
        <v>0</v>
      </c>
      <c r="AL11" s="24">
        <f t="shared" si="14"/>
        <v>0</v>
      </c>
      <c r="AM11" s="24">
        <f t="shared" si="15"/>
        <v>0</v>
      </c>
      <c r="AN11" s="24">
        <f t="shared" si="16"/>
        <v>0</v>
      </c>
      <c r="AO11" s="24">
        <f t="shared" si="17"/>
        <v>0</v>
      </c>
    </row>
    <row r="12" spans="1:41" x14ac:dyDescent="0.25">
      <c r="A12" s="2">
        <v>9</v>
      </c>
      <c r="B12" s="1" t="str">
        <f>IF(ISBLANK(PRINCIPAL!B12)," ",PRINCIPAL!B12)</f>
        <v xml:space="preserve"> </v>
      </c>
      <c r="C12" s="14">
        <f t="shared" si="1"/>
        <v>0</v>
      </c>
      <c r="D12" s="12">
        <f t="shared" si="2"/>
        <v>0</v>
      </c>
      <c r="E12" s="10"/>
      <c r="F12" s="12">
        <f t="shared" si="0"/>
        <v>0</v>
      </c>
      <c r="G12" s="10"/>
      <c r="H12" s="12">
        <f t="shared" si="0"/>
        <v>0</v>
      </c>
      <c r="I12" s="10"/>
      <c r="J12" s="12">
        <f t="shared" si="0"/>
        <v>0</v>
      </c>
      <c r="K12" s="10"/>
      <c r="L12" s="12">
        <f t="shared" si="0"/>
        <v>0</v>
      </c>
      <c r="M12" s="10"/>
      <c r="N12" s="12">
        <f t="shared" si="3"/>
        <v>0</v>
      </c>
      <c r="O12" s="10"/>
      <c r="P12" s="12"/>
      <c r="R12" s="12"/>
      <c r="Z12" s="24">
        <f t="shared" si="4"/>
        <v>0</v>
      </c>
      <c r="AA12" s="24">
        <f t="shared" si="5"/>
        <v>0</v>
      </c>
      <c r="AB12" s="24"/>
      <c r="AC12" s="24"/>
      <c r="AD12" s="24">
        <f t="shared" si="6"/>
        <v>0</v>
      </c>
      <c r="AE12" s="24">
        <f t="shared" si="7"/>
        <v>0</v>
      </c>
      <c r="AF12" s="24">
        <f t="shared" si="8"/>
        <v>0</v>
      </c>
      <c r="AG12" s="24">
        <f t="shared" si="9"/>
        <v>0</v>
      </c>
      <c r="AH12" s="24">
        <f t="shared" si="10"/>
        <v>0</v>
      </c>
      <c r="AI12" s="24">
        <f t="shared" si="11"/>
        <v>0</v>
      </c>
      <c r="AJ12" s="24">
        <f t="shared" si="12"/>
        <v>0</v>
      </c>
      <c r="AK12" s="24">
        <f t="shared" si="13"/>
        <v>0</v>
      </c>
      <c r="AL12" s="24">
        <f t="shared" si="14"/>
        <v>0</v>
      </c>
      <c r="AM12" s="24">
        <f t="shared" si="15"/>
        <v>0</v>
      </c>
      <c r="AN12" s="24">
        <f t="shared" si="16"/>
        <v>0</v>
      </c>
      <c r="AO12" s="24">
        <f t="shared" si="17"/>
        <v>0</v>
      </c>
    </row>
    <row r="13" spans="1:41" x14ac:dyDescent="0.25">
      <c r="A13" s="2">
        <v>10</v>
      </c>
      <c r="B13" s="2" t="str">
        <f>IF(ISBLANK(PRINCIPAL!B13)," ",PRINCIPAL!B13)</f>
        <v xml:space="preserve"> </v>
      </c>
      <c r="C13" s="14">
        <f t="shared" si="1"/>
        <v>0</v>
      </c>
      <c r="D13" s="12">
        <f t="shared" si="2"/>
        <v>0</v>
      </c>
      <c r="E13" s="9"/>
      <c r="F13" s="12">
        <f t="shared" si="0"/>
        <v>0</v>
      </c>
      <c r="G13" s="9"/>
      <c r="H13" s="12">
        <f t="shared" si="0"/>
        <v>0</v>
      </c>
      <c r="I13" s="9"/>
      <c r="J13" s="12">
        <f t="shared" si="0"/>
        <v>0</v>
      </c>
      <c r="K13" s="9"/>
      <c r="L13" s="12">
        <f t="shared" si="0"/>
        <v>0</v>
      </c>
      <c r="M13" s="9"/>
      <c r="N13" s="12">
        <f t="shared" si="3"/>
        <v>0</v>
      </c>
      <c r="O13" s="9"/>
      <c r="P13" s="12"/>
      <c r="R13" s="12"/>
      <c r="Z13" s="24">
        <f t="shared" si="4"/>
        <v>0</v>
      </c>
      <c r="AA13" s="24">
        <f t="shared" si="5"/>
        <v>0</v>
      </c>
      <c r="AB13" s="24"/>
      <c r="AC13" s="24"/>
      <c r="AD13" s="24">
        <f t="shared" si="6"/>
        <v>0</v>
      </c>
      <c r="AE13" s="24">
        <f t="shared" si="7"/>
        <v>0</v>
      </c>
      <c r="AF13" s="24">
        <f t="shared" si="8"/>
        <v>0</v>
      </c>
      <c r="AG13" s="24">
        <f t="shared" si="9"/>
        <v>0</v>
      </c>
      <c r="AH13" s="24">
        <f t="shared" si="10"/>
        <v>0</v>
      </c>
      <c r="AI13" s="24">
        <f t="shared" si="11"/>
        <v>0</v>
      </c>
      <c r="AJ13" s="24">
        <f t="shared" si="12"/>
        <v>0</v>
      </c>
      <c r="AK13" s="24">
        <f t="shared" si="13"/>
        <v>0</v>
      </c>
      <c r="AL13" s="24">
        <f t="shared" si="14"/>
        <v>0</v>
      </c>
      <c r="AM13" s="24">
        <f t="shared" si="15"/>
        <v>0</v>
      </c>
      <c r="AN13" s="24">
        <f t="shared" si="16"/>
        <v>0</v>
      </c>
      <c r="AO13" s="24">
        <f t="shared" si="17"/>
        <v>0</v>
      </c>
    </row>
    <row r="14" spans="1:41" x14ac:dyDescent="0.25">
      <c r="A14" s="2">
        <v>11</v>
      </c>
      <c r="B14" s="1" t="str">
        <f>IF(ISBLANK(PRINCIPAL!B14)," ",PRINCIPAL!B14)</f>
        <v xml:space="preserve"> </v>
      </c>
      <c r="C14" s="14">
        <f t="shared" si="1"/>
        <v>0</v>
      </c>
      <c r="D14" s="12">
        <f t="shared" si="2"/>
        <v>0</v>
      </c>
      <c r="E14" s="10"/>
      <c r="F14" s="12">
        <f t="shared" si="0"/>
        <v>0</v>
      </c>
      <c r="G14" s="10"/>
      <c r="H14" s="12">
        <f t="shared" si="0"/>
        <v>0</v>
      </c>
      <c r="I14" s="10"/>
      <c r="J14" s="12">
        <f t="shared" si="0"/>
        <v>0</v>
      </c>
      <c r="K14" s="10"/>
      <c r="L14" s="12">
        <f t="shared" si="0"/>
        <v>0</v>
      </c>
      <c r="M14" s="10"/>
      <c r="N14" s="12">
        <f t="shared" si="3"/>
        <v>0</v>
      </c>
      <c r="O14" s="10"/>
      <c r="P14" s="12"/>
      <c r="R14" s="12"/>
      <c r="Z14" s="24">
        <f t="shared" si="4"/>
        <v>0</v>
      </c>
      <c r="AA14" s="24">
        <f t="shared" si="5"/>
        <v>0</v>
      </c>
      <c r="AB14" s="24"/>
      <c r="AC14" s="24"/>
      <c r="AD14" s="24">
        <f t="shared" si="6"/>
        <v>0</v>
      </c>
      <c r="AE14" s="24">
        <f t="shared" si="7"/>
        <v>0</v>
      </c>
      <c r="AF14" s="24">
        <f t="shared" si="8"/>
        <v>0</v>
      </c>
      <c r="AG14" s="24">
        <f t="shared" si="9"/>
        <v>0</v>
      </c>
      <c r="AH14" s="24">
        <f t="shared" si="10"/>
        <v>0</v>
      </c>
      <c r="AI14" s="24">
        <f t="shared" si="11"/>
        <v>0</v>
      </c>
      <c r="AJ14" s="24">
        <f t="shared" si="12"/>
        <v>0</v>
      </c>
      <c r="AK14" s="24">
        <f t="shared" si="13"/>
        <v>0</v>
      </c>
      <c r="AL14" s="24">
        <f t="shared" si="14"/>
        <v>0</v>
      </c>
      <c r="AM14" s="24">
        <f t="shared" si="15"/>
        <v>0</v>
      </c>
      <c r="AN14" s="24">
        <f t="shared" si="16"/>
        <v>0</v>
      </c>
      <c r="AO14" s="24">
        <f t="shared" si="17"/>
        <v>0</v>
      </c>
    </row>
    <row r="15" spans="1:41" x14ac:dyDescent="0.25">
      <c r="A15" s="2">
        <v>12</v>
      </c>
      <c r="B15" s="2" t="str">
        <f>IF(ISBLANK(PRINCIPAL!B15)," ",PRINCIPAL!B15)</f>
        <v xml:space="preserve"> </v>
      </c>
      <c r="C15" s="14">
        <f t="shared" si="1"/>
        <v>0</v>
      </c>
      <c r="D15" s="12">
        <f t="shared" si="2"/>
        <v>0</v>
      </c>
      <c r="E15" s="9"/>
      <c r="F15" s="12">
        <f t="shared" si="0"/>
        <v>0</v>
      </c>
      <c r="G15" s="9"/>
      <c r="H15" s="12">
        <f t="shared" si="0"/>
        <v>0</v>
      </c>
      <c r="I15" s="9"/>
      <c r="J15" s="12">
        <f t="shared" si="0"/>
        <v>0</v>
      </c>
      <c r="K15" s="9"/>
      <c r="L15" s="12">
        <f t="shared" si="0"/>
        <v>0</v>
      </c>
      <c r="M15" s="9"/>
      <c r="N15" s="12">
        <f t="shared" si="3"/>
        <v>0</v>
      </c>
      <c r="O15" s="9"/>
      <c r="P15" s="12"/>
      <c r="R15" s="12"/>
      <c r="Z15" s="24">
        <f t="shared" si="4"/>
        <v>0</v>
      </c>
      <c r="AA15" s="24">
        <f t="shared" si="5"/>
        <v>0</v>
      </c>
      <c r="AB15" s="24"/>
      <c r="AC15" s="24"/>
      <c r="AD15" s="24">
        <f t="shared" si="6"/>
        <v>0</v>
      </c>
      <c r="AE15" s="24">
        <f t="shared" si="7"/>
        <v>0</v>
      </c>
      <c r="AF15" s="24">
        <f t="shared" si="8"/>
        <v>0</v>
      </c>
      <c r="AG15" s="24">
        <f t="shared" si="9"/>
        <v>0</v>
      </c>
      <c r="AH15" s="24">
        <f t="shared" si="10"/>
        <v>0</v>
      </c>
      <c r="AI15" s="24">
        <f t="shared" si="11"/>
        <v>0</v>
      </c>
      <c r="AJ15" s="24">
        <f t="shared" si="12"/>
        <v>0</v>
      </c>
      <c r="AK15" s="24">
        <f t="shared" si="13"/>
        <v>0</v>
      </c>
      <c r="AL15" s="24">
        <f t="shared" si="14"/>
        <v>0</v>
      </c>
      <c r="AM15" s="24">
        <f t="shared" si="15"/>
        <v>0</v>
      </c>
      <c r="AN15" s="24">
        <f t="shared" si="16"/>
        <v>0</v>
      </c>
      <c r="AO15" s="24">
        <f t="shared" si="17"/>
        <v>0</v>
      </c>
    </row>
    <row r="16" spans="1:41" x14ac:dyDescent="0.25">
      <c r="A16" s="2">
        <v>13</v>
      </c>
      <c r="B16" s="1" t="str">
        <f>IF(ISBLANK(PRINCIPAL!B16)," ",PRINCIPAL!B16)</f>
        <v xml:space="preserve"> </v>
      </c>
      <c r="C16" s="14">
        <f t="shared" si="1"/>
        <v>0</v>
      </c>
      <c r="D16" s="12">
        <f t="shared" si="2"/>
        <v>0</v>
      </c>
      <c r="E16" s="10"/>
      <c r="F16" s="12">
        <f t="shared" si="0"/>
        <v>0</v>
      </c>
      <c r="G16" s="10"/>
      <c r="H16" s="12">
        <f t="shared" si="0"/>
        <v>0</v>
      </c>
      <c r="I16" s="10"/>
      <c r="J16" s="12">
        <f t="shared" si="0"/>
        <v>0</v>
      </c>
      <c r="K16" s="10"/>
      <c r="L16" s="12">
        <f t="shared" si="0"/>
        <v>0</v>
      </c>
      <c r="M16" s="10"/>
      <c r="N16" s="12">
        <f t="shared" si="3"/>
        <v>0</v>
      </c>
      <c r="O16" s="10"/>
      <c r="P16" s="12"/>
      <c r="R16" s="12"/>
      <c r="Z16" s="24">
        <f t="shared" si="4"/>
        <v>0</v>
      </c>
      <c r="AA16" s="24">
        <f t="shared" si="5"/>
        <v>0</v>
      </c>
      <c r="AB16" s="24"/>
      <c r="AC16" s="24"/>
      <c r="AD16" s="24">
        <f t="shared" si="6"/>
        <v>0</v>
      </c>
      <c r="AE16" s="24">
        <f t="shared" si="7"/>
        <v>0</v>
      </c>
      <c r="AF16" s="24">
        <f t="shared" si="8"/>
        <v>0</v>
      </c>
      <c r="AG16" s="24">
        <f t="shared" si="9"/>
        <v>0</v>
      </c>
      <c r="AH16" s="24">
        <f t="shared" si="10"/>
        <v>0</v>
      </c>
      <c r="AI16" s="24">
        <f t="shared" si="11"/>
        <v>0</v>
      </c>
      <c r="AJ16" s="24">
        <f t="shared" si="12"/>
        <v>0</v>
      </c>
      <c r="AK16" s="24">
        <f t="shared" si="13"/>
        <v>0</v>
      </c>
      <c r="AL16" s="24">
        <f t="shared" si="14"/>
        <v>0</v>
      </c>
      <c r="AM16" s="24">
        <f t="shared" si="15"/>
        <v>0</v>
      </c>
      <c r="AN16" s="24">
        <f t="shared" si="16"/>
        <v>0</v>
      </c>
      <c r="AO16" s="24">
        <f t="shared" si="17"/>
        <v>0</v>
      </c>
    </row>
    <row r="17" spans="1:41" x14ac:dyDescent="0.25">
      <c r="A17" s="2">
        <v>14</v>
      </c>
      <c r="B17" s="2" t="str">
        <f>IF(ISBLANK(PRINCIPAL!B17)," ",PRINCIPAL!B17)</f>
        <v xml:space="preserve"> </v>
      </c>
      <c r="C17" s="14">
        <f t="shared" si="1"/>
        <v>0</v>
      </c>
      <c r="D17" s="12">
        <f t="shared" si="2"/>
        <v>0</v>
      </c>
      <c r="E17" s="9"/>
      <c r="F17" s="12">
        <f t="shared" si="0"/>
        <v>0</v>
      </c>
      <c r="G17" s="9"/>
      <c r="H17" s="12">
        <f t="shared" si="0"/>
        <v>0</v>
      </c>
      <c r="I17" s="9"/>
      <c r="J17" s="12">
        <f t="shared" si="0"/>
        <v>0</v>
      </c>
      <c r="K17" s="9"/>
      <c r="L17" s="12">
        <f t="shared" si="0"/>
        <v>0</v>
      </c>
      <c r="M17" s="9"/>
      <c r="N17" s="12">
        <f t="shared" si="3"/>
        <v>0</v>
      </c>
      <c r="O17" s="9"/>
      <c r="P17" s="12"/>
      <c r="R17" s="12"/>
      <c r="Z17" s="24">
        <f t="shared" si="4"/>
        <v>0</v>
      </c>
      <c r="AA17" s="24">
        <f t="shared" si="5"/>
        <v>0</v>
      </c>
      <c r="AB17" s="24"/>
      <c r="AC17" s="24"/>
      <c r="AD17" s="24">
        <f t="shared" si="6"/>
        <v>0</v>
      </c>
      <c r="AE17" s="24">
        <f t="shared" si="7"/>
        <v>0</v>
      </c>
      <c r="AF17" s="24">
        <f t="shared" si="8"/>
        <v>0</v>
      </c>
      <c r="AG17" s="24">
        <f t="shared" si="9"/>
        <v>0</v>
      </c>
      <c r="AH17" s="24">
        <f t="shared" si="10"/>
        <v>0</v>
      </c>
      <c r="AI17" s="24">
        <f t="shared" si="11"/>
        <v>0</v>
      </c>
      <c r="AJ17" s="24">
        <f t="shared" si="12"/>
        <v>0</v>
      </c>
      <c r="AK17" s="24">
        <f t="shared" si="13"/>
        <v>0</v>
      </c>
      <c r="AL17" s="24">
        <f t="shared" si="14"/>
        <v>0</v>
      </c>
      <c r="AM17" s="24">
        <f t="shared" si="15"/>
        <v>0</v>
      </c>
      <c r="AN17" s="24">
        <f t="shared" si="16"/>
        <v>0</v>
      </c>
      <c r="AO17" s="24">
        <f t="shared" si="17"/>
        <v>0</v>
      </c>
    </row>
    <row r="18" spans="1:41" x14ac:dyDescent="0.25">
      <c r="A18" s="2">
        <v>15</v>
      </c>
      <c r="B18" s="1" t="str">
        <f>IF(ISBLANK(PRINCIPAL!B18)," ",PRINCIPAL!B18)</f>
        <v xml:space="preserve"> </v>
      </c>
      <c r="C18" s="14">
        <f t="shared" si="1"/>
        <v>0</v>
      </c>
      <c r="D18" s="12">
        <f t="shared" si="2"/>
        <v>0</v>
      </c>
      <c r="E18" s="10"/>
      <c r="F18" s="12">
        <f t="shared" si="0"/>
        <v>0</v>
      </c>
      <c r="G18" s="10"/>
      <c r="H18" s="12">
        <f t="shared" si="0"/>
        <v>0</v>
      </c>
      <c r="I18" s="10"/>
      <c r="J18" s="12">
        <f t="shared" si="0"/>
        <v>0</v>
      </c>
      <c r="K18" s="10"/>
      <c r="L18" s="12">
        <f t="shared" si="0"/>
        <v>0</v>
      </c>
      <c r="M18" s="10"/>
      <c r="N18" s="12">
        <f t="shared" si="3"/>
        <v>0</v>
      </c>
      <c r="O18" s="10"/>
      <c r="P18" s="12"/>
      <c r="R18" s="12"/>
      <c r="Z18" s="24">
        <f t="shared" si="4"/>
        <v>0</v>
      </c>
      <c r="AA18" s="24">
        <f t="shared" si="5"/>
        <v>0</v>
      </c>
      <c r="AB18" s="24"/>
      <c r="AC18" s="24"/>
      <c r="AD18" s="24">
        <f t="shared" si="6"/>
        <v>0</v>
      </c>
      <c r="AE18" s="24">
        <f t="shared" si="7"/>
        <v>0</v>
      </c>
      <c r="AF18" s="24">
        <f t="shared" si="8"/>
        <v>0</v>
      </c>
      <c r="AG18" s="24">
        <f t="shared" si="9"/>
        <v>0</v>
      </c>
      <c r="AH18" s="24">
        <f t="shared" si="10"/>
        <v>0</v>
      </c>
      <c r="AI18" s="24">
        <f t="shared" si="11"/>
        <v>0</v>
      </c>
      <c r="AJ18" s="24">
        <f t="shared" si="12"/>
        <v>0</v>
      </c>
      <c r="AK18" s="24">
        <f t="shared" si="13"/>
        <v>0</v>
      </c>
      <c r="AL18" s="24">
        <f t="shared" si="14"/>
        <v>0</v>
      </c>
      <c r="AM18" s="24">
        <f t="shared" si="15"/>
        <v>0</v>
      </c>
      <c r="AN18" s="24">
        <f t="shared" si="16"/>
        <v>0</v>
      </c>
      <c r="AO18" s="24">
        <f t="shared" si="17"/>
        <v>0</v>
      </c>
    </row>
    <row r="19" spans="1:41" x14ac:dyDescent="0.25">
      <c r="A19" s="2">
        <v>16</v>
      </c>
      <c r="B19" s="2" t="str">
        <f>IF(ISBLANK(PRINCIPAL!B19)," ",PRINCIPAL!B19)</f>
        <v xml:space="preserve"> </v>
      </c>
      <c r="C19" s="14">
        <f t="shared" si="1"/>
        <v>0</v>
      </c>
      <c r="D19" s="12">
        <f t="shared" si="2"/>
        <v>0</v>
      </c>
      <c r="E19" s="9"/>
      <c r="F19" s="12">
        <f t="shared" si="0"/>
        <v>0</v>
      </c>
      <c r="G19" s="9"/>
      <c r="H19" s="12">
        <f t="shared" si="0"/>
        <v>0</v>
      </c>
      <c r="I19" s="9"/>
      <c r="J19" s="12">
        <f t="shared" si="0"/>
        <v>0</v>
      </c>
      <c r="K19" s="9"/>
      <c r="L19" s="12">
        <f t="shared" si="0"/>
        <v>0</v>
      </c>
      <c r="M19" s="9"/>
      <c r="N19" s="12">
        <f t="shared" si="3"/>
        <v>0</v>
      </c>
      <c r="O19" s="9"/>
      <c r="P19" s="12"/>
      <c r="R19" s="12"/>
      <c r="Z19" s="24">
        <f t="shared" si="4"/>
        <v>0</v>
      </c>
      <c r="AA19" s="24">
        <f t="shared" si="5"/>
        <v>0</v>
      </c>
      <c r="AB19" s="24"/>
      <c r="AC19" s="24"/>
      <c r="AD19" s="24">
        <f t="shared" si="6"/>
        <v>0</v>
      </c>
      <c r="AE19" s="24">
        <f t="shared" si="7"/>
        <v>0</v>
      </c>
      <c r="AF19" s="24">
        <f t="shared" si="8"/>
        <v>0</v>
      </c>
      <c r="AG19" s="24">
        <f t="shared" si="9"/>
        <v>0</v>
      </c>
      <c r="AH19" s="24">
        <f t="shared" si="10"/>
        <v>0</v>
      </c>
      <c r="AI19" s="24">
        <f t="shared" si="11"/>
        <v>0</v>
      </c>
      <c r="AJ19" s="24">
        <f t="shared" si="12"/>
        <v>0</v>
      </c>
      <c r="AK19" s="24">
        <f t="shared" si="13"/>
        <v>0</v>
      </c>
      <c r="AL19" s="24">
        <f t="shared" si="14"/>
        <v>0</v>
      </c>
      <c r="AM19" s="24">
        <f t="shared" si="15"/>
        <v>0</v>
      </c>
      <c r="AN19" s="24">
        <f t="shared" si="16"/>
        <v>0</v>
      </c>
      <c r="AO19" s="24">
        <f t="shared" si="17"/>
        <v>0</v>
      </c>
    </row>
    <row r="20" spans="1:41" x14ac:dyDescent="0.25">
      <c r="A20" s="2">
        <v>17</v>
      </c>
      <c r="B20" s="1" t="str">
        <f>IF(ISBLANK(PRINCIPAL!B20)," ",PRINCIPAL!B20)</f>
        <v xml:space="preserve"> </v>
      </c>
      <c r="C20" s="14">
        <f t="shared" si="1"/>
        <v>0</v>
      </c>
      <c r="D20" s="12">
        <f t="shared" si="2"/>
        <v>0</v>
      </c>
      <c r="E20" s="10"/>
      <c r="F20" s="12">
        <f t="shared" ref="F20:F43" si="18">IF(ISBLANK(G20),0,1)</f>
        <v>0</v>
      </c>
      <c r="G20" s="10"/>
      <c r="H20" s="12">
        <f t="shared" ref="H20:H43" si="19">IF(ISBLANK(I20),0,1)</f>
        <v>0</v>
      </c>
      <c r="I20" s="10"/>
      <c r="J20" s="12">
        <f t="shared" ref="J20:J43" si="20">IF(ISBLANK(K20),0,1)</f>
        <v>0</v>
      </c>
      <c r="K20" s="10"/>
      <c r="L20" s="12">
        <f t="shared" ref="L20:L43" si="21">IF(ISBLANK(M20),0,1)</f>
        <v>0</v>
      </c>
      <c r="M20" s="10"/>
      <c r="N20" s="12">
        <f t="shared" si="3"/>
        <v>0</v>
      </c>
      <c r="O20" s="10"/>
      <c r="P20" s="12"/>
      <c r="R20" s="12"/>
      <c r="Z20" s="24">
        <f t="shared" si="4"/>
        <v>0</v>
      </c>
      <c r="AA20" s="24">
        <f t="shared" si="5"/>
        <v>0</v>
      </c>
      <c r="AB20" s="24"/>
      <c r="AC20" s="24"/>
      <c r="AD20" s="24">
        <f t="shared" si="6"/>
        <v>0</v>
      </c>
      <c r="AE20" s="24">
        <f t="shared" si="7"/>
        <v>0</v>
      </c>
      <c r="AF20" s="24">
        <f t="shared" si="8"/>
        <v>0</v>
      </c>
      <c r="AG20" s="24">
        <f t="shared" si="9"/>
        <v>0</v>
      </c>
      <c r="AH20" s="24">
        <f t="shared" si="10"/>
        <v>0</v>
      </c>
      <c r="AI20" s="24">
        <f t="shared" si="11"/>
        <v>0</v>
      </c>
      <c r="AJ20" s="24">
        <f t="shared" si="12"/>
        <v>0</v>
      </c>
      <c r="AK20" s="24">
        <f t="shared" si="13"/>
        <v>0</v>
      </c>
      <c r="AL20" s="24">
        <f t="shared" si="14"/>
        <v>0</v>
      </c>
      <c r="AM20" s="24">
        <f t="shared" si="15"/>
        <v>0</v>
      </c>
      <c r="AN20" s="24">
        <f t="shared" si="16"/>
        <v>0</v>
      </c>
      <c r="AO20" s="24">
        <f t="shared" si="17"/>
        <v>0</v>
      </c>
    </row>
    <row r="21" spans="1:41" x14ac:dyDescent="0.25">
      <c r="A21" s="2">
        <v>18</v>
      </c>
      <c r="B21" s="2" t="str">
        <f>IF(ISBLANK(PRINCIPAL!B21)," ",PRINCIPAL!B21)</f>
        <v xml:space="preserve"> </v>
      </c>
      <c r="C21" s="14">
        <f t="shared" si="1"/>
        <v>0</v>
      </c>
      <c r="D21" s="12">
        <f t="shared" si="2"/>
        <v>0</v>
      </c>
      <c r="E21" s="9"/>
      <c r="F21" s="12">
        <f t="shared" si="18"/>
        <v>0</v>
      </c>
      <c r="G21" s="9"/>
      <c r="H21" s="12">
        <f t="shared" si="19"/>
        <v>0</v>
      </c>
      <c r="I21" s="9"/>
      <c r="J21" s="12">
        <f t="shared" si="20"/>
        <v>0</v>
      </c>
      <c r="K21" s="9"/>
      <c r="L21" s="12">
        <f t="shared" si="21"/>
        <v>0</v>
      </c>
      <c r="M21" s="9"/>
      <c r="N21" s="12">
        <f t="shared" si="3"/>
        <v>0</v>
      </c>
      <c r="O21" s="9"/>
      <c r="P21" s="12"/>
      <c r="R21" s="12"/>
      <c r="Z21" s="24">
        <f t="shared" si="4"/>
        <v>0</v>
      </c>
      <c r="AA21" s="24">
        <f t="shared" si="5"/>
        <v>0</v>
      </c>
      <c r="AB21" s="24"/>
      <c r="AC21" s="24"/>
      <c r="AD21" s="24">
        <f t="shared" si="6"/>
        <v>0</v>
      </c>
      <c r="AE21" s="24">
        <f t="shared" si="7"/>
        <v>0</v>
      </c>
      <c r="AF21" s="24">
        <f t="shared" si="8"/>
        <v>0</v>
      </c>
      <c r="AG21" s="24">
        <f t="shared" si="9"/>
        <v>0</v>
      </c>
      <c r="AH21" s="24">
        <f t="shared" si="10"/>
        <v>0</v>
      </c>
      <c r="AI21" s="24">
        <f t="shared" si="11"/>
        <v>0</v>
      </c>
      <c r="AJ21" s="24">
        <f t="shared" si="12"/>
        <v>0</v>
      </c>
      <c r="AK21" s="24">
        <f t="shared" si="13"/>
        <v>0</v>
      </c>
      <c r="AL21" s="24">
        <f t="shared" si="14"/>
        <v>0</v>
      </c>
      <c r="AM21" s="24">
        <f t="shared" si="15"/>
        <v>0</v>
      </c>
      <c r="AN21" s="24">
        <f t="shared" si="16"/>
        <v>0</v>
      </c>
      <c r="AO21" s="24">
        <f t="shared" si="17"/>
        <v>0</v>
      </c>
    </row>
    <row r="22" spans="1:41" x14ac:dyDescent="0.25">
      <c r="A22" s="2">
        <v>19</v>
      </c>
      <c r="B22" s="1" t="str">
        <f>IF(ISBLANK(PRINCIPAL!B22)," ",PRINCIPAL!B22)</f>
        <v xml:space="preserve"> </v>
      </c>
      <c r="C22" s="14">
        <f t="shared" si="1"/>
        <v>0</v>
      </c>
      <c r="D22" s="12">
        <f t="shared" si="2"/>
        <v>0</v>
      </c>
      <c r="E22" s="10"/>
      <c r="F22" s="12">
        <f t="shared" si="18"/>
        <v>0</v>
      </c>
      <c r="G22" s="10"/>
      <c r="H22" s="12">
        <f t="shared" si="19"/>
        <v>0</v>
      </c>
      <c r="I22" s="10"/>
      <c r="J22" s="12">
        <f t="shared" si="20"/>
        <v>0</v>
      </c>
      <c r="K22" s="10"/>
      <c r="L22" s="12">
        <f t="shared" si="21"/>
        <v>0</v>
      </c>
      <c r="M22" s="10"/>
      <c r="N22" s="12">
        <f t="shared" si="3"/>
        <v>0</v>
      </c>
      <c r="O22" s="10"/>
      <c r="P22" s="12"/>
      <c r="R22" s="12"/>
      <c r="Z22" s="24">
        <f t="shared" si="4"/>
        <v>0</v>
      </c>
      <c r="AA22" s="24">
        <f t="shared" si="5"/>
        <v>0</v>
      </c>
      <c r="AB22" s="24"/>
      <c r="AC22" s="24"/>
      <c r="AD22" s="24">
        <f t="shared" si="6"/>
        <v>0</v>
      </c>
      <c r="AE22" s="24">
        <f t="shared" si="7"/>
        <v>0</v>
      </c>
      <c r="AF22" s="24">
        <f t="shared" si="8"/>
        <v>0</v>
      </c>
      <c r="AG22" s="24">
        <f t="shared" si="9"/>
        <v>0</v>
      </c>
      <c r="AH22" s="24">
        <f t="shared" si="10"/>
        <v>0</v>
      </c>
      <c r="AI22" s="24">
        <f t="shared" si="11"/>
        <v>0</v>
      </c>
      <c r="AJ22" s="24">
        <f t="shared" si="12"/>
        <v>0</v>
      </c>
      <c r="AK22" s="24">
        <f t="shared" si="13"/>
        <v>0</v>
      </c>
      <c r="AL22" s="24">
        <f t="shared" si="14"/>
        <v>0</v>
      </c>
      <c r="AM22" s="24">
        <f t="shared" si="15"/>
        <v>0</v>
      </c>
      <c r="AN22" s="24">
        <f t="shared" si="16"/>
        <v>0</v>
      </c>
      <c r="AO22" s="24">
        <f t="shared" si="17"/>
        <v>0</v>
      </c>
    </row>
    <row r="23" spans="1:41" x14ac:dyDescent="0.25">
      <c r="A23" s="2">
        <v>20</v>
      </c>
      <c r="B23" s="2" t="str">
        <f>IF(ISBLANK(PRINCIPAL!B23)," ",PRINCIPAL!B23)</f>
        <v xml:space="preserve"> </v>
      </c>
      <c r="C23" s="14">
        <f t="shared" si="1"/>
        <v>0</v>
      </c>
      <c r="D23" s="12">
        <f t="shared" si="2"/>
        <v>0</v>
      </c>
      <c r="E23" s="9"/>
      <c r="F23" s="12">
        <f t="shared" si="18"/>
        <v>0</v>
      </c>
      <c r="G23" s="9"/>
      <c r="H23" s="12">
        <f t="shared" si="19"/>
        <v>0</v>
      </c>
      <c r="I23" s="9"/>
      <c r="J23" s="12">
        <f t="shared" si="20"/>
        <v>0</v>
      </c>
      <c r="K23" s="9"/>
      <c r="L23" s="12">
        <f t="shared" si="21"/>
        <v>0</v>
      </c>
      <c r="M23" s="9"/>
      <c r="N23" s="12">
        <f t="shared" si="3"/>
        <v>0</v>
      </c>
      <c r="O23" s="9"/>
      <c r="P23" s="12"/>
      <c r="R23" s="12"/>
      <c r="Z23" s="24">
        <f t="shared" si="4"/>
        <v>0</v>
      </c>
      <c r="AA23" s="24">
        <f t="shared" si="5"/>
        <v>0</v>
      </c>
      <c r="AB23" s="24"/>
      <c r="AC23" s="24"/>
      <c r="AD23" s="24">
        <f t="shared" si="6"/>
        <v>0</v>
      </c>
      <c r="AE23" s="24">
        <f t="shared" si="7"/>
        <v>0</v>
      </c>
      <c r="AF23" s="24">
        <f t="shared" si="8"/>
        <v>0</v>
      </c>
      <c r="AG23" s="24">
        <f t="shared" si="9"/>
        <v>0</v>
      </c>
      <c r="AH23" s="24">
        <f t="shared" si="10"/>
        <v>0</v>
      </c>
      <c r="AI23" s="24">
        <f t="shared" si="11"/>
        <v>0</v>
      </c>
      <c r="AJ23" s="24">
        <f t="shared" si="12"/>
        <v>0</v>
      </c>
      <c r="AK23" s="24">
        <f t="shared" si="13"/>
        <v>0</v>
      </c>
      <c r="AL23" s="24">
        <f t="shared" si="14"/>
        <v>0</v>
      </c>
      <c r="AM23" s="24">
        <f t="shared" si="15"/>
        <v>0</v>
      </c>
      <c r="AN23" s="24">
        <f t="shared" si="16"/>
        <v>0</v>
      </c>
      <c r="AO23" s="24">
        <f t="shared" si="17"/>
        <v>0</v>
      </c>
    </row>
    <row r="24" spans="1:41" x14ac:dyDescent="0.25">
      <c r="A24" s="2">
        <v>21</v>
      </c>
      <c r="B24" s="1" t="str">
        <f>IF(ISBLANK(PRINCIPAL!B24)," ",PRINCIPAL!B24)</f>
        <v xml:space="preserve"> </v>
      </c>
      <c r="C24" s="14">
        <f t="shared" si="1"/>
        <v>0</v>
      </c>
      <c r="D24" s="12">
        <f t="shared" si="2"/>
        <v>0</v>
      </c>
      <c r="E24" s="10"/>
      <c r="F24" s="12">
        <f t="shared" si="18"/>
        <v>0</v>
      </c>
      <c r="G24" s="10"/>
      <c r="H24" s="12">
        <f t="shared" si="19"/>
        <v>0</v>
      </c>
      <c r="I24" s="10"/>
      <c r="J24" s="12">
        <f t="shared" si="20"/>
        <v>0</v>
      </c>
      <c r="K24" s="10"/>
      <c r="L24" s="12">
        <f t="shared" si="21"/>
        <v>0</v>
      </c>
      <c r="M24" s="10"/>
      <c r="N24" s="12">
        <f t="shared" si="3"/>
        <v>0</v>
      </c>
      <c r="O24" s="10"/>
      <c r="P24" s="12"/>
      <c r="R24" s="12"/>
      <c r="Z24" s="24">
        <f t="shared" si="4"/>
        <v>0</v>
      </c>
      <c r="AA24" s="24">
        <f t="shared" si="5"/>
        <v>0</v>
      </c>
      <c r="AB24" s="24"/>
      <c r="AC24" s="24"/>
      <c r="AD24" s="24">
        <f t="shared" si="6"/>
        <v>0</v>
      </c>
      <c r="AE24" s="24">
        <f t="shared" si="7"/>
        <v>0</v>
      </c>
      <c r="AF24" s="24">
        <f t="shared" si="8"/>
        <v>0</v>
      </c>
      <c r="AG24" s="24">
        <f t="shared" si="9"/>
        <v>0</v>
      </c>
      <c r="AH24" s="24">
        <f t="shared" si="10"/>
        <v>0</v>
      </c>
      <c r="AI24" s="24">
        <f t="shared" si="11"/>
        <v>0</v>
      </c>
      <c r="AJ24" s="24">
        <f t="shared" si="12"/>
        <v>0</v>
      </c>
      <c r="AK24" s="24">
        <f t="shared" si="13"/>
        <v>0</v>
      </c>
      <c r="AL24" s="24">
        <f t="shared" si="14"/>
        <v>0</v>
      </c>
      <c r="AM24" s="24">
        <f t="shared" si="15"/>
        <v>0</v>
      </c>
      <c r="AN24" s="24">
        <f t="shared" si="16"/>
        <v>0</v>
      </c>
      <c r="AO24" s="24">
        <f t="shared" si="17"/>
        <v>0</v>
      </c>
    </row>
    <row r="25" spans="1:41" x14ac:dyDescent="0.25">
      <c r="A25" s="2">
        <v>22</v>
      </c>
      <c r="B25" s="2" t="str">
        <f>IF(ISBLANK(PRINCIPAL!B25)," ",PRINCIPAL!B25)</f>
        <v xml:space="preserve"> </v>
      </c>
      <c r="C25" s="14">
        <f t="shared" si="1"/>
        <v>0</v>
      </c>
      <c r="D25" s="12">
        <f t="shared" si="2"/>
        <v>0</v>
      </c>
      <c r="E25" s="9"/>
      <c r="F25" s="12">
        <f t="shared" si="18"/>
        <v>0</v>
      </c>
      <c r="G25" s="9"/>
      <c r="H25" s="12">
        <f t="shared" si="19"/>
        <v>0</v>
      </c>
      <c r="I25" s="9"/>
      <c r="J25" s="12">
        <f t="shared" si="20"/>
        <v>0</v>
      </c>
      <c r="K25" s="9"/>
      <c r="L25" s="12">
        <f t="shared" si="21"/>
        <v>0</v>
      </c>
      <c r="M25" s="9"/>
      <c r="N25" s="12">
        <f t="shared" si="3"/>
        <v>0</v>
      </c>
      <c r="O25" s="9"/>
      <c r="P25" s="12"/>
      <c r="R25" s="12"/>
      <c r="Z25" s="24">
        <f t="shared" si="4"/>
        <v>0</v>
      </c>
      <c r="AA25" s="24">
        <f t="shared" si="5"/>
        <v>0</v>
      </c>
      <c r="AB25" s="24"/>
      <c r="AC25" s="24"/>
      <c r="AD25" s="24">
        <f t="shared" si="6"/>
        <v>0</v>
      </c>
      <c r="AE25" s="24">
        <f t="shared" si="7"/>
        <v>0</v>
      </c>
      <c r="AF25" s="24">
        <f t="shared" si="8"/>
        <v>0</v>
      </c>
      <c r="AG25" s="24">
        <f t="shared" si="9"/>
        <v>0</v>
      </c>
      <c r="AH25" s="24">
        <f t="shared" si="10"/>
        <v>0</v>
      </c>
      <c r="AI25" s="24">
        <f t="shared" si="11"/>
        <v>0</v>
      </c>
      <c r="AJ25" s="24">
        <f t="shared" si="12"/>
        <v>0</v>
      </c>
      <c r="AK25" s="24">
        <f t="shared" si="13"/>
        <v>0</v>
      </c>
      <c r="AL25" s="24">
        <f t="shared" si="14"/>
        <v>0</v>
      </c>
      <c r="AM25" s="24">
        <f t="shared" si="15"/>
        <v>0</v>
      </c>
      <c r="AN25" s="24">
        <f t="shared" si="16"/>
        <v>0</v>
      </c>
      <c r="AO25" s="24">
        <f t="shared" si="17"/>
        <v>0</v>
      </c>
    </row>
    <row r="26" spans="1:41" x14ac:dyDescent="0.25">
      <c r="A26" s="2">
        <v>23</v>
      </c>
      <c r="B26" s="1" t="str">
        <f>IF(ISBLANK(PRINCIPAL!B26)," ",PRINCIPAL!B26)</f>
        <v xml:space="preserve"> </v>
      </c>
      <c r="C26" s="14">
        <f t="shared" si="1"/>
        <v>0</v>
      </c>
      <c r="D26" s="12">
        <f t="shared" si="2"/>
        <v>0</v>
      </c>
      <c r="E26" s="10"/>
      <c r="F26" s="12">
        <f t="shared" si="18"/>
        <v>0</v>
      </c>
      <c r="G26" s="10"/>
      <c r="H26" s="12">
        <f t="shared" si="19"/>
        <v>0</v>
      </c>
      <c r="I26" s="10"/>
      <c r="J26" s="12">
        <f t="shared" si="20"/>
        <v>0</v>
      </c>
      <c r="K26" s="10"/>
      <c r="L26" s="12">
        <f t="shared" si="21"/>
        <v>0</v>
      </c>
      <c r="M26" s="10"/>
      <c r="N26" s="12">
        <f t="shared" si="3"/>
        <v>0</v>
      </c>
      <c r="O26" s="10"/>
      <c r="P26" s="12"/>
      <c r="R26" s="12"/>
      <c r="Z26" s="24">
        <f t="shared" si="4"/>
        <v>0</v>
      </c>
      <c r="AA26" s="24">
        <f t="shared" si="5"/>
        <v>0</v>
      </c>
      <c r="AB26" s="24"/>
      <c r="AC26" s="24"/>
      <c r="AD26" s="24">
        <f t="shared" si="6"/>
        <v>0</v>
      </c>
      <c r="AE26" s="24">
        <f t="shared" si="7"/>
        <v>0</v>
      </c>
      <c r="AF26" s="24">
        <f t="shared" si="8"/>
        <v>0</v>
      </c>
      <c r="AG26" s="24">
        <f t="shared" si="9"/>
        <v>0</v>
      </c>
      <c r="AH26" s="24">
        <f t="shared" si="10"/>
        <v>0</v>
      </c>
      <c r="AI26" s="24">
        <f t="shared" si="11"/>
        <v>0</v>
      </c>
      <c r="AJ26" s="24">
        <f t="shared" si="12"/>
        <v>0</v>
      </c>
      <c r="AK26" s="24">
        <f t="shared" si="13"/>
        <v>0</v>
      </c>
      <c r="AL26" s="24">
        <f t="shared" si="14"/>
        <v>0</v>
      </c>
      <c r="AM26" s="24">
        <f t="shared" si="15"/>
        <v>0</v>
      </c>
      <c r="AN26" s="24">
        <f t="shared" si="16"/>
        <v>0</v>
      </c>
      <c r="AO26" s="24">
        <f t="shared" si="17"/>
        <v>0</v>
      </c>
    </row>
    <row r="27" spans="1:41" x14ac:dyDescent="0.25">
      <c r="A27" s="2">
        <v>24</v>
      </c>
      <c r="B27" s="2" t="str">
        <f>IF(ISBLANK(PRINCIPAL!B27)," ",PRINCIPAL!B27)</f>
        <v xml:space="preserve"> </v>
      </c>
      <c r="C27" s="14">
        <f t="shared" si="1"/>
        <v>0</v>
      </c>
      <c r="D27" s="12">
        <f t="shared" si="2"/>
        <v>0</v>
      </c>
      <c r="E27" s="9"/>
      <c r="F27" s="12">
        <f t="shared" si="18"/>
        <v>0</v>
      </c>
      <c r="G27" s="9"/>
      <c r="H27" s="12">
        <f t="shared" si="19"/>
        <v>0</v>
      </c>
      <c r="I27" s="9"/>
      <c r="J27" s="12">
        <f t="shared" si="20"/>
        <v>0</v>
      </c>
      <c r="K27" s="9"/>
      <c r="L27" s="12">
        <f t="shared" si="21"/>
        <v>0</v>
      </c>
      <c r="M27" s="9"/>
      <c r="N27" s="12">
        <f t="shared" si="3"/>
        <v>0</v>
      </c>
      <c r="O27" s="9"/>
      <c r="P27" s="12"/>
      <c r="R27" s="12"/>
      <c r="Z27" s="24">
        <f t="shared" si="4"/>
        <v>0</v>
      </c>
      <c r="AA27" s="24">
        <f t="shared" si="5"/>
        <v>0</v>
      </c>
      <c r="AB27" s="24"/>
      <c r="AC27" s="24"/>
      <c r="AD27" s="24">
        <f t="shared" si="6"/>
        <v>0</v>
      </c>
      <c r="AE27" s="24">
        <f t="shared" si="7"/>
        <v>0</v>
      </c>
      <c r="AF27" s="24">
        <f t="shared" si="8"/>
        <v>0</v>
      </c>
      <c r="AG27" s="24">
        <f t="shared" si="9"/>
        <v>0</v>
      </c>
      <c r="AH27" s="24">
        <f t="shared" si="10"/>
        <v>0</v>
      </c>
      <c r="AI27" s="24">
        <f t="shared" si="11"/>
        <v>0</v>
      </c>
      <c r="AJ27" s="24">
        <f t="shared" si="12"/>
        <v>0</v>
      </c>
      <c r="AK27" s="24">
        <f t="shared" si="13"/>
        <v>0</v>
      </c>
      <c r="AL27" s="24">
        <f t="shared" si="14"/>
        <v>0</v>
      </c>
      <c r="AM27" s="24">
        <f t="shared" si="15"/>
        <v>0</v>
      </c>
      <c r="AN27" s="24">
        <f t="shared" si="16"/>
        <v>0</v>
      </c>
      <c r="AO27" s="24">
        <f t="shared" si="17"/>
        <v>0</v>
      </c>
    </row>
    <row r="28" spans="1:41" x14ac:dyDescent="0.25">
      <c r="A28" s="2">
        <v>25</v>
      </c>
      <c r="B28" s="1" t="str">
        <f>IF(ISBLANK(PRINCIPAL!B28)," ",PRINCIPAL!B28)</f>
        <v xml:space="preserve"> </v>
      </c>
      <c r="C28" s="14">
        <f t="shared" si="1"/>
        <v>0</v>
      </c>
      <c r="D28" s="12">
        <f t="shared" si="2"/>
        <v>0</v>
      </c>
      <c r="E28" s="10"/>
      <c r="F28" s="12">
        <f t="shared" si="18"/>
        <v>0</v>
      </c>
      <c r="G28" s="10"/>
      <c r="H28" s="12">
        <f t="shared" si="19"/>
        <v>0</v>
      </c>
      <c r="I28" s="10"/>
      <c r="J28" s="12">
        <f t="shared" si="20"/>
        <v>0</v>
      </c>
      <c r="K28" s="10"/>
      <c r="L28" s="12">
        <f t="shared" si="21"/>
        <v>0</v>
      </c>
      <c r="M28" s="10"/>
      <c r="N28" s="12">
        <f t="shared" si="3"/>
        <v>0</v>
      </c>
      <c r="O28" s="10"/>
      <c r="P28" s="12"/>
      <c r="R28" s="12"/>
      <c r="Z28" s="24">
        <f t="shared" si="4"/>
        <v>0</v>
      </c>
      <c r="AA28" s="24">
        <f t="shared" si="5"/>
        <v>0</v>
      </c>
      <c r="AB28" s="24"/>
      <c r="AC28" s="24"/>
      <c r="AD28" s="24">
        <f t="shared" si="6"/>
        <v>0</v>
      </c>
      <c r="AE28" s="24">
        <f t="shared" si="7"/>
        <v>0</v>
      </c>
      <c r="AF28" s="24">
        <f t="shared" si="8"/>
        <v>0</v>
      </c>
      <c r="AG28" s="24">
        <f t="shared" si="9"/>
        <v>0</v>
      </c>
      <c r="AH28" s="24">
        <f t="shared" si="10"/>
        <v>0</v>
      </c>
      <c r="AI28" s="24">
        <f t="shared" si="11"/>
        <v>0</v>
      </c>
      <c r="AJ28" s="24">
        <f t="shared" si="12"/>
        <v>0</v>
      </c>
      <c r="AK28" s="24">
        <f t="shared" si="13"/>
        <v>0</v>
      </c>
      <c r="AL28" s="24">
        <f t="shared" si="14"/>
        <v>0</v>
      </c>
      <c r="AM28" s="24">
        <f t="shared" si="15"/>
        <v>0</v>
      </c>
      <c r="AN28" s="24">
        <f t="shared" si="16"/>
        <v>0</v>
      </c>
      <c r="AO28" s="24">
        <f t="shared" si="17"/>
        <v>0</v>
      </c>
    </row>
    <row r="29" spans="1:41" x14ac:dyDescent="0.25">
      <c r="A29" s="2">
        <v>26</v>
      </c>
      <c r="B29" s="2" t="str">
        <f>IF(ISBLANK(PRINCIPAL!B29)," ",PRINCIPAL!B29)</f>
        <v xml:space="preserve"> </v>
      </c>
      <c r="C29" s="14">
        <f t="shared" si="1"/>
        <v>0</v>
      </c>
      <c r="D29" s="12">
        <f t="shared" si="2"/>
        <v>0</v>
      </c>
      <c r="E29" s="9"/>
      <c r="F29" s="12">
        <f t="shared" si="18"/>
        <v>0</v>
      </c>
      <c r="G29" s="9"/>
      <c r="H29" s="12">
        <f t="shared" si="19"/>
        <v>0</v>
      </c>
      <c r="I29" s="9"/>
      <c r="J29" s="12">
        <f t="shared" si="20"/>
        <v>0</v>
      </c>
      <c r="K29" s="9"/>
      <c r="L29" s="12">
        <f t="shared" si="21"/>
        <v>0</v>
      </c>
      <c r="M29" s="9"/>
      <c r="N29" s="12">
        <f t="shared" si="3"/>
        <v>0</v>
      </c>
      <c r="O29" s="9"/>
      <c r="P29" s="12"/>
      <c r="R29" s="12"/>
      <c r="Z29" s="24">
        <f t="shared" si="4"/>
        <v>0</v>
      </c>
      <c r="AA29" s="24">
        <f t="shared" si="5"/>
        <v>0</v>
      </c>
      <c r="AB29" s="24"/>
      <c r="AC29" s="24"/>
      <c r="AD29" s="24">
        <f t="shared" si="6"/>
        <v>0</v>
      </c>
      <c r="AE29" s="24">
        <f t="shared" si="7"/>
        <v>0</v>
      </c>
      <c r="AF29" s="24">
        <f t="shared" si="8"/>
        <v>0</v>
      </c>
      <c r="AG29" s="24">
        <f t="shared" si="9"/>
        <v>0</v>
      </c>
      <c r="AH29" s="24">
        <f t="shared" si="10"/>
        <v>0</v>
      </c>
      <c r="AI29" s="24">
        <f t="shared" si="11"/>
        <v>0</v>
      </c>
      <c r="AJ29" s="24">
        <f t="shared" si="12"/>
        <v>0</v>
      </c>
      <c r="AK29" s="24">
        <f t="shared" si="13"/>
        <v>0</v>
      </c>
      <c r="AL29" s="24">
        <f t="shared" si="14"/>
        <v>0</v>
      </c>
      <c r="AM29" s="24">
        <f t="shared" si="15"/>
        <v>0</v>
      </c>
      <c r="AN29" s="24">
        <f t="shared" si="16"/>
        <v>0</v>
      </c>
      <c r="AO29" s="24">
        <f t="shared" si="17"/>
        <v>0</v>
      </c>
    </row>
    <row r="30" spans="1:41" x14ac:dyDescent="0.25">
      <c r="A30" s="2">
        <v>27</v>
      </c>
      <c r="B30" s="1" t="str">
        <f>IF(ISBLANK(PRINCIPAL!B30)," ",PRINCIPAL!B30)</f>
        <v xml:space="preserve"> </v>
      </c>
      <c r="C30" s="14">
        <f t="shared" si="1"/>
        <v>0</v>
      </c>
      <c r="D30" s="12">
        <f t="shared" si="2"/>
        <v>0</v>
      </c>
      <c r="E30" s="10"/>
      <c r="F30" s="12">
        <f t="shared" si="18"/>
        <v>0</v>
      </c>
      <c r="G30" s="10"/>
      <c r="H30" s="12">
        <f t="shared" si="19"/>
        <v>0</v>
      </c>
      <c r="I30" s="10"/>
      <c r="J30" s="12">
        <f t="shared" si="20"/>
        <v>0</v>
      </c>
      <c r="K30" s="10"/>
      <c r="L30" s="12">
        <f t="shared" si="21"/>
        <v>0</v>
      </c>
      <c r="M30" s="10"/>
      <c r="N30" s="12">
        <f t="shared" si="3"/>
        <v>0</v>
      </c>
      <c r="O30" s="10"/>
      <c r="P30" s="12"/>
      <c r="R30" s="12"/>
      <c r="Z30" s="24">
        <f t="shared" si="4"/>
        <v>0</v>
      </c>
      <c r="AA30" s="24">
        <f t="shared" si="5"/>
        <v>0</v>
      </c>
      <c r="AB30" s="24"/>
      <c r="AC30" s="24"/>
      <c r="AD30" s="24">
        <f t="shared" si="6"/>
        <v>0</v>
      </c>
      <c r="AE30" s="24">
        <f t="shared" si="7"/>
        <v>0</v>
      </c>
      <c r="AF30" s="24">
        <f t="shared" si="8"/>
        <v>0</v>
      </c>
      <c r="AG30" s="24">
        <f t="shared" si="9"/>
        <v>0</v>
      </c>
      <c r="AH30" s="24">
        <f t="shared" si="10"/>
        <v>0</v>
      </c>
      <c r="AI30" s="24">
        <f t="shared" si="11"/>
        <v>0</v>
      </c>
      <c r="AJ30" s="24">
        <f t="shared" si="12"/>
        <v>0</v>
      </c>
      <c r="AK30" s="24">
        <f t="shared" si="13"/>
        <v>0</v>
      </c>
      <c r="AL30" s="24">
        <f t="shared" si="14"/>
        <v>0</v>
      </c>
      <c r="AM30" s="24">
        <f t="shared" si="15"/>
        <v>0</v>
      </c>
      <c r="AN30" s="24">
        <f t="shared" si="16"/>
        <v>0</v>
      </c>
      <c r="AO30" s="24">
        <f t="shared" si="17"/>
        <v>0</v>
      </c>
    </row>
    <row r="31" spans="1:41" x14ac:dyDescent="0.25">
      <c r="A31" s="2">
        <v>28</v>
      </c>
      <c r="B31" s="2" t="str">
        <f>IF(ISBLANK(PRINCIPAL!B31)," ",PRINCIPAL!B31)</f>
        <v xml:space="preserve"> </v>
      </c>
      <c r="C31" s="14">
        <f t="shared" si="1"/>
        <v>0</v>
      </c>
      <c r="D31" s="12">
        <f t="shared" si="2"/>
        <v>0</v>
      </c>
      <c r="E31" s="9"/>
      <c r="F31" s="12">
        <f t="shared" si="18"/>
        <v>0</v>
      </c>
      <c r="G31" s="9"/>
      <c r="H31" s="12">
        <f t="shared" si="19"/>
        <v>0</v>
      </c>
      <c r="I31" s="9"/>
      <c r="J31" s="12">
        <f t="shared" si="20"/>
        <v>0</v>
      </c>
      <c r="K31" s="9"/>
      <c r="L31" s="12">
        <f t="shared" si="21"/>
        <v>0</v>
      </c>
      <c r="M31" s="9"/>
      <c r="N31" s="12">
        <f t="shared" si="3"/>
        <v>0</v>
      </c>
      <c r="O31" s="9"/>
      <c r="P31" s="12"/>
      <c r="R31" s="12"/>
      <c r="Z31" s="24">
        <f t="shared" si="4"/>
        <v>0</v>
      </c>
      <c r="AA31" s="24">
        <f t="shared" si="5"/>
        <v>0</v>
      </c>
      <c r="AB31" s="24"/>
      <c r="AC31" s="24"/>
      <c r="AD31" s="24">
        <f t="shared" si="6"/>
        <v>0</v>
      </c>
      <c r="AE31" s="24">
        <f t="shared" si="7"/>
        <v>0</v>
      </c>
      <c r="AF31" s="24">
        <f t="shared" si="8"/>
        <v>0</v>
      </c>
      <c r="AG31" s="24">
        <f t="shared" si="9"/>
        <v>0</v>
      </c>
      <c r="AH31" s="24">
        <f t="shared" si="10"/>
        <v>0</v>
      </c>
      <c r="AI31" s="24">
        <f t="shared" si="11"/>
        <v>0</v>
      </c>
      <c r="AJ31" s="24">
        <f t="shared" si="12"/>
        <v>0</v>
      </c>
      <c r="AK31" s="24">
        <f t="shared" si="13"/>
        <v>0</v>
      </c>
      <c r="AL31" s="24">
        <f t="shared" si="14"/>
        <v>0</v>
      </c>
      <c r="AM31" s="24">
        <f t="shared" si="15"/>
        <v>0</v>
      </c>
      <c r="AN31" s="24">
        <f t="shared" si="16"/>
        <v>0</v>
      </c>
      <c r="AO31" s="24">
        <f t="shared" si="17"/>
        <v>0</v>
      </c>
    </row>
    <row r="32" spans="1:41" x14ac:dyDescent="0.25">
      <c r="A32" s="2">
        <v>29</v>
      </c>
      <c r="B32" s="1" t="str">
        <f>IF(ISBLANK(PRINCIPAL!B32)," ",PRINCIPAL!B32)</f>
        <v xml:space="preserve"> </v>
      </c>
      <c r="C32" s="14">
        <f t="shared" si="1"/>
        <v>0</v>
      </c>
      <c r="D32" s="12">
        <f t="shared" si="2"/>
        <v>0</v>
      </c>
      <c r="E32" s="10"/>
      <c r="F32" s="12">
        <f t="shared" si="18"/>
        <v>0</v>
      </c>
      <c r="G32" s="10"/>
      <c r="H32" s="12">
        <f t="shared" si="19"/>
        <v>0</v>
      </c>
      <c r="I32" s="10"/>
      <c r="J32" s="12">
        <f t="shared" si="20"/>
        <v>0</v>
      </c>
      <c r="K32" s="10"/>
      <c r="L32" s="12">
        <f t="shared" si="21"/>
        <v>0</v>
      </c>
      <c r="M32" s="10"/>
      <c r="N32" s="12">
        <f t="shared" si="3"/>
        <v>0</v>
      </c>
      <c r="O32" s="10"/>
      <c r="P32" s="12"/>
      <c r="R32" s="12"/>
      <c r="Z32" s="24">
        <f t="shared" si="4"/>
        <v>0</v>
      </c>
      <c r="AA32" s="24">
        <f t="shared" si="5"/>
        <v>0</v>
      </c>
      <c r="AB32" s="24"/>
      <c r="AC32" s="24"/>
      <c r="AD32" s="24">
        <f t="shared" si="6"/>
        <v>0</v>
      </c>
      <c r="AE32" s="24">
        <f t="shared" si="7"/>
        <v>0</v>
      </c>
      <c r="AF32" s="24">
        <f t="shared" si="8"/>
        <v>0</v>
      </c>
      <c r="AG32" s="24">
        <f t="shared" si="9"/>
        <v>0</v>
      </c>
      <c r="AH32" s="24">
        <f t="shared" si="10"/>
        <v>0</v>
      </c>
      <c r="AI32" s="24">
        <f t="shared" si="11"/>
        <v>0</v>
      </c>
      <c r="AJ32" s="24">
        <f t="shared" si="12"/>
        <v>0</v>
      </c>
      <c r="AK32" s="24">
        <f t="shared" si="13"/>
        <v>0</v>
      </c>
      <c r="AL32" s="24">
        <f t="shared" si="14"/>
        <v>0</v>
      </c>
      <c r="AM32" s="24">
        <f t="shared" si="15"/>
        <v>0</v>
      </c>
      <c r="AN32" s="24">
        <f t="shared" si="16"/>
        <v>0</v>
      </c>
      <c r="AO32" s="24">
        <f t="shared" si="17"/>
        <v>0</v>
      </c>
    </row>
    <row r="33" spans="1:41" x14ac:dyDescent="0.25">
      <c r="A33" s="2">
        <v>30</v>
      </c>
      <c r="B33" s="2" t="str">
        <f>IF(ISBLANK(PRINCIPAL!B33)," ",PRINCIPAL!B33)</f>
        <v xml:space="preserve"> </v>
      </c>
      <c r="C33" s="14">
        <f t="shared" si="1"/>
        <v>0</v>
      </c>
      <c r="D33" s="12">
        <f t="shared" si="2"/>
        <v>0</v>
      </c>
      <c r="E33" s="9"/>
      <c r="F33" s="12">
        <f t="shared" si="18"/>
        <v>0</v>
      </c>
      <c r="G33" s="9"/>
      <c r="H33" s="12">
        <f t="shared" si="19"/>
        <v>0</v>
      </c>
      <c r="I33" s="9"/>
      <c r="J33" s="12">
        <f t="shared" si="20"/>
        <v>0</v>
      </c>
      <c r="K33" s="9"/>
      <c r="L33" s="12">
        <f t="shared" si="21"/>
        <v>0</v>
      </c>
      <c r="M33" s="9"/>
      <c r="N33" s="12">
        <f t="shared" si="3"/>
        <v>0</v>
      </c>
      <c r="O33" s="9"/>
      <c r="P33" s="12"/>
      <c r="R33" s="12"/>
      <c r="Z33" s="24">
        <f t="shared" si="4"/>
        <v>0</v>
      </c>
      <c r="AA33" s="24">
        <f t="shared" si="5"/>
        <v>0</v>
      </c>
      <c r="AB33" s="24"/>
      <c r="AC33" s="24"/>
      <c r="AD33" s="24">
        <f t="shared" si="6"/>
        <v>0</v>
      </c>
      <c r="AE33" s="24">
        <f t="shared" si="7"/>
        <v>0</v>
      </c>
      <c r="AF33" s="24">
        <f t="shared" si="8"/>
        <v>0</v>
      </c>
      <c r="AG33" s="24">
        <f t="shared" si="9"/>
        <v>0</v>
      </c>
      <c r="AH33" s="24">
        <f t="shared" si="10"/>
        <v>0</v>
      </c>
      <c r="AI33" s="24">
        <f t="shared" si="11"/>
        <v>0</v>
      </c>
      <c r="AJ33" s="24">
        <f t="shared" si="12"/>
        <v>0</v>
      </c>
      <c r="AK33" s="24">
        <f t="shared" si="13"/>
        <v>0</v>
      </c>
      <c r="AL33" s="24">
        <f t="shared" si="14"/>
        <v>0</v>
      </c>
      <c r="AM33" s="24">
        <f t="shared" si="15"/>
        <v>0</v>
      </c>
      <c r="AN33" s="24">
        <f t="shared" si="16"/>
        <v>0</v>
      </c>
      <c r="AO33" s="24">
        <f t="shared" si="17"/>
        <v>0</v>
      </c>
    </row>
    <row r="34" spans="1:41" x14ac:dyDescent="0.25">
      <c r="A34" s="2">
        <v>31</v>
      </c>
      <c r="B34" s="1" t="str">
        <f>IF(ISBLANK(PRINCIPAL!B34)," ",PRINCIPAL!B34)</f>
        <v xml:space="preserve"> </v>
      </c>
      <c r="C34" s="14">
        <f t="shared" si="1"/>
        <v>0</v>
      </c>
      <c r="D34" s="12">
        <f t="shared" si="2"/>
        <v>0</v>
      </c>
      <c r="E34" s="10"/>
      <c r="F34" s="12">
        <f t="shared" si="18"/>
        <v>0</v>
      </c>
      <c r="G34" s="10"/>
      <c r="H34" s="12">
        <f t="shared" si="19"/>
        <v>0</v>
      </c>
      <c r="I34" s="10"/>
      <c r="J34" s="12">
        <f t="shared" si="20"/>
        <v>0</v>
      </c>
      <c r="K34" s="10"/>
      <c r="L34" s="12">
        <f t="shared" si="21"/>
        <v>0</v>
      </c>
      <c r="M34" s="10"/>
      <c r="N34" s="12">
        <f t="shared" si="3"/>
        <v>0</v>
      </c>
      <c r="O34" s="10"/>
      <c r="P34" s="12"/>
      <c r="R34" s="12"/>
      <c r="Z34" s="24">
        <f t="shared" si="4"/>
        <v>0</v>
      </c>
      <c r="AA34" s="24">
        <f t="shared" si="5"/>
        <v>0</v>
      </c>
      <c r="AB34" s="24"/>
      <c r="AC34" s="24"/>
      <c r="AD34" s="24">
        <f t="shared" si="6"/>
        <v>0</v>
      </c>
      <c r="AE34" s="24">
        <f t="shared" si="7"/>
        <v>0</v>
      </c>
      <c r="AF34" s="24">
        <f t="shared" si="8"/>
        <v>0</v>
      </c>
      <c r="AG34" s="24">
        <f t="shared" si="9"/>
        <v>0</v>
      </c>
      <c r="AH34" s="24">
        <f t="shared" si="10"/>
        <v>0</v>
      </c>
      <c r="AI34" s="24">
        <f t="shared" si="11"/>
        <v>0</v>
      </c>
      <c r="AJ34" s="24">
        <f t="shared" si="12"/>
        <v>0</v>
      </c>
      <c r="AK34" s="24">
        <f t="shared" si="13"/>
        <v>0</v>
      </c>
      <c r="AL34" s="24">
        <f t="shared" si="14"/>
        <v>0</v>
      </c>
      <c r="AM34" s="24">
        <f t="shared" si="15"/>
        <v>0</v>
      </c>
      <c r="AN34" s="24">
        <f t="shared" si="16"/>
        <v>0</v>
      </c>
      <c r="AO34" s="24">
        <f t="shared" si="17"/>
        <v>0</v>
      </c>
    </row>
    <row r="35" spans="1:41" x14ac:dyDescent="0.25">
      <c r="A35" s="2">
        <v>32</v>
      </c>
      <c r="B35" s="2" t="str">
        <f>IF(ISBLANK(PRINCIPAL!B35)," ",PRINCIPAL!B35)</f>
        <v xml:space="preserve"> </v>
      </c>
      <c r="C35" s="14">
        <f t="shared" si="1"/>
        <v>0</v>
      </c>
      <c r="D35" s="12">
        <f t="shared" si="2"/>
        <v>0</v>
      </c>
      <c r="E35" s="9"/>
      <c r="F35" s="12">
        <f t="shared" si="18"/>
        <v>0</v>
      </c>
      <c r="G35" s="9"/>
      <c r="H35" s="12">
        <f t="shared" si="19"/>
        <v>0</v>
      </c>
      <c r="I35" s="9"/>
      <c r="J35" s="12">
        <f t="shared" si="20"/>
        <v>0</v>
      </c>
      <c r="K35" s="9"/>
      <c r="L35" s="12">
        <f t="shared" si="21"/>
        <v>0</v>
      </c>
      <c r="M35" s="9"/>
      <c r="N35" s="12">
        <f t="shared" si="3"/>
        <v>0</v>
      </c>
      <c r="O35" s="9"/>
      <c r="P35" s="12"/>
      <c r="R35" s="12"/>
      <c r="Z35" s="24">
        <f t="shared" si="4"/>
        <v>0</v>
      </c>
      <c r="AA35" s="24">
        <f t="shared" si="5"/>
        <v>0</v>
      </c>
      <c r="AB35" s="24"/>
      <c r="AC35" s="24"/>
      <c r="AD35" s="24">
        <f t="shared" si="6"/>
        <v>0</v>
      </c>
      <c r="AE35" s="24">
        <f t="shared" si="7"/>
        <v>0</v>
      </c>
      <c r="AF35" s="24">
        <f t="shared" si="8"/>
        <v>0</v>
      </c>
      <c r="AG35" s="24">
        <f t="shared" si="9"/>
        <v>0</v>
      </c>
      <c r="AH35" s="24">
        <f t="shared" si="10"/>
        <v>0</v>
      </c>
      <c r="AI35" s="24">
        <f t="shared" si="11"/>
        <v>0</v>
      </c>
      <c r="AJ35" s="24">
        <f t="shared" si="12"/>
        <v>0</v>
      </c>
      <c r="AK35" s="24">
        <f t="shared" si="13"/>
        <v>0</v>
      </c>
      <c r="AL35" s="24">
        <f t="shared" si="14"/>
        <v>0</v>
      </c>
      <c r="AM35" s="24">
        <f t="shared" si="15"/>
        <v>0</v>
      </c>
      <c r="AN35" s="24">
        <f t="shared" si="16"/>
        <v>0</v>
      </c>
      <c r="AO35" s="24">
        <f t="shared" si="17"/>
        <v>0</v>
      </c>
    </row>
    <row r="36" spans="1:41" x14ac:dyDescent="0.25">
      <c r="A36" s="2">
        <v>33</v>
      </c>
      <c r="B36" s="1" t="str">
        <f>IF(ISBLANK(PRINCIPAL!B36)," ",PRINCIPAL!B36)</f>
        <v xml:space="preserve"> </v>
      </c>
      <c r="C36" s="14">
        <f t="shared" si="1"/>
        <v>0</v>
      </c>
      <c r="D36" s="12">
        <f t="shared" si="2"/>
        <v>0</v>
      </c>
      <c r="E36" s="10"/>
      <c r="F36" s="12">
        <f t="shared" si="18"/>
        <v>0</v>
      </c>
      <c r="G36" s="10"/>
      <c r="H36" s="12">
        <f t="shared" si="19"/>
        <v>0</v>
      </c>
      <c r="I36" s="10"/>
      <c r="J36" s="12">
        <f t="shared" si="20"/>
        <v>0</v>
      </c>
      <c r="K36" s="10"/>
      <c r="L36" s="12">
        <f t="shared" si="21"/>
        <v>0</v>
      </c>
      <c r="M36" s="10"/>
      <c r="N36" s="12">
        <f t="shared" si="3"/>
        <v>0</v>
      </c>
      <c r="O36" s="10"/>
      <c r="P36" s="12"/>
      <c r="R36" s="12"/>
      <c r="Z36" s="24">
        <f t="shared" si="4"/>
        <v>0</v>
      </c>
      <c r="AA36" s="24">
        <f t="shared" si="5"/>
        <v>0</v>
      </c>
      <c r="AB36" s="24"/>
      <c r="AC36" s="24"/>
      <c r="AD36" s="24">
        <f t="shared" si="6"/>
        <v>0</v>
      </c>
      <c r="AE36" s="24">
        <f t="shared" si="7"/>
        <v>0</v>
      </c>
      <c r="AF36" s="24">
        <f t="shared" si="8"/>
        <v>0</v>
      </c>
      <c r="AG36" s="24">
        <f t="shared" si="9"/>
        <v>0</v>
      </c>
      <c r="AH36" s="24">
        <f t="shared" si="10"/>
        <v>0</v>
      </c>
      <c r="AI36" s="24">
        <f t="shared" si="11"/>
        <v>0</v>
      </c>
      <c r="AJ36" s="24">
        <f t="shared" si="12"/>
        <v>0</v>
      </c>
      <c r="AK36" s="24">
        <f t="shared" si="13"/>
        <v>0</v>
      </c>
      <c r="AL36" s="24">
        <f t="shared" si="14"/>
        <v>0</v>
      </c>
      <c r="AM36" s="24">
        <f t="shared" si="15"/>
        <v>0</v>
      </c>
      <c r="AN36" s="24">
        <f t="shared" si="16"/>
        <v>0</v>
      </c>
      <c r="AO36" s="24">
        <f t="shared" si="17"/>
        <v>0</v>
      </c>
    </row>
    <row r="37" spans="1:41" x14ac:dyDescent="0.25">
      <c r="A37" s="2">
        <v>34</v>
      </c>
      <c r="B37" s="2" t="str">
        <f>IF(ISBLANK(PRINCIPAL!B37)," ",PRINCIPAL!B37)</f>
        <v xml:space="preserve"> </v>
      </c>
      <c r="C37" s="14">
        <f t="shared" si="1"/>
        <v>0</v>
      </c>
      <c r="D37" s="12">
        <f t="shared" si="2"/>
        <v>0</v>
      </c>
      <c r="E37" s="9"/>
      <c r="F37" s="12">
        <f t="shared" si="18"/>
        <v>0</v>
      </c>
      <c r="G37" s="9"/>
      <c r="H37" s="12">
        <f t="shared" si="19"/>
        <v>0</v>
      </c>
      <c r="I37" s="9"/>
      <c r="J37" s="12">
        <f t="shared" si="20"/>
        <v>0</v>
      </c>
      <c r="K37" s="9"/>
      <c r="L37" s="12">
        <f t="shared" si="21"/>
        <v>0</v>
      </c>
      <c r="M37" s="9"/>
      <c r="N37" s="12">
        <f t="shared" si="3"/>
        <v>0</v>
      </c>
      <c r="O37" s="9"/>
      <c r="P37" s="12"/>
      <c r="R37" s="12"/>
      <c r="Z37" s="24">
        <f t="shared" si="4"/>
        <v>0</v>
      </c>
      <c r="AA37" s="24">
        <f t="shared" si="5"/>
        <v>0</v>
      </c>
      <c r="AB37" s="24"/>
      <c r="AC37" s="24"/>
      <c r="AD37" s="24">
        <f t="shared" si="6"/>
        <v>0</v>
      </c>
      <c r="AE37" s="24">
        <f t="shared" si="7"/>
        <v>0</v>
      </c>
      <c r="AF37" s="24">
        <f t="shared" si="8"/>
        <v>0</v>
      </c>
      <c r="AG37" s="24">
        <f t="shared" si="9"/>
        <v>0</v>
      </c>
      <c r="AH37" s="24">
        <f t="shared" si="10"/>
        <v>0</v>
      </c>
      <c r="AI37" s="24">
        <f t="shared" si="11"/>
        <v>0</v>
      </c>
      <c r="AJ37" s="24">
        <f t="shared" si="12"/>
        <v>0</v>
      </c>
      <c r="AK37" s="24">
        <f t="shared" si="13"/>
        <v>0</v>
      </c>
      <c r="AL37" s="24">
        <f t="shared" si="14"/>
        <v>0</v>
      </c>
      <c r="AM37" s="24">
        <f t="shared" si="15"/>
        <v>0</v>
      </c>
      <c r="AN37" s="24">
        <f t="shared" si="16"/>
        <v>0</v>
      </c>
      <c r="AO37" s="24">
        <f t="shared" si="17"/>
        <v>0</v>
      </c>
    </row>
    <row r="38" spans="1:41" x14ac:dyDescent="0.25">
      <c r="A38" s="2">
        <v>35</v>
      </c>
      <c r="B38" s="1" t="str">
        <f>IF(ISBLANK(PRINCIPAL!B38)," ",PRINCIPAL!B38)</f>
        <v xml:space="preserve"> </v>
      </c>
      <c r="C38" s="14">
        <f t="shared" si="1"/>
        <v>0</v>
      </c>
      <c r="D38" s="12">
        <f t="shared" si="2"/>
        <v>0</v>
      </c>
      <c r="E38" s="10"/>
      <c r="F38" s="12">
        <f t="shared" si="18"/>
        <v>0</v>
      </c>
      <c r="G38" s="10"/>
      <c r="H38" s="12">
        <f t="shared" si="19"/>
        <v>0</v>
      </c>
      <c r="I38" s="10"/>
      <c r="J38" s="12">
        <f t="shared" si="20"/>
        <v>0</v>
      </c>
      <c r="K38" s="10"/>
      <c r="L38" s="12">
        <f t="shared" si="21"/>
        <v>0</v>
      </c>
      <c r="M38" s="10"/>
      <c r="N38" s="12">
        <f t="shared" si="3"/>
        <v>0</v>
      </c>
      <c r="O38" s="10"/>
      <c r="P38" s="12"/>
      <c r="R38" s="12"/>
      <c r="Z38" s="24">
        <f t="shared" si="4"/>
        <v>0</v>
      </c>
      <c r="AA38" s="24">
        <f t="shared" si="5"/>
        <v>0</v>
      </c>
      <c r="AB38" s="24"/>
      <c r="AC38" s="24"/>
      <c r="AD38" s="24">
        <f t="shared" si="6"/>
        <v>0</v>
      </c>
      <c r="AE38" s="24">
        <f t="shared" si="7"/>
        <v>0</v>
      </c>
      <c r="AF38" s="24">
        <f t="shared" si="8"/>
        <v>0</v>
      </c>
      <c r="AG38" s="24">
        <f t="shared" si="9"/>
        <v>0</v>
      </c>
      <c r="AH38" s="24">
        <f t="shared" si="10"/>
        <v>0</v>
      </c>
      <c r="AI38" s="24">
        <f t="shared" si="11"/>
        <v>0</v>
      </c>
      <c r="AJ38" s="24">
        <f t="shared" si="12"/>
        <v>0</v>
      </c>
      <c r="AK38" s="24">
        <f t="shared" si="13"/>
        <v>0</v>
      </c>
      <c r="AL38" s="24">
        <f t="shared" si="14"/>
        <v>0</v>
      </c>
      <c r="AM38" s="24">
        <f t="shared" si="15"/>
        <v>0</v>
      </c>
      <c r="AN38" s="24">
        <f t="shared" si="16"/>
        <v>0</v>
      </c>
      <c r="AO38" s="24">
        <f t="shared" si="17"/>
        <v>0</v>
      </c>
    </row>
    <row r="39" spans="1:41" x14ac:dyDescent="0.25">
      <c r="A39" s="2">
        <v>36</v>
      </c>
      <c r="B39" s="2" t="str">
        <f>IF(ISBLANK(PRINCIPAL!B39)," ",PRINCIPAL!B39)</f>
        <v xml:space="preserve"> </v>
      </c>
      <c r="C39" s="14">
        <f t="shared" si="1"/>
        <v>0</v>
      </c>
      <c r="D39" s="12">
        <f t="shared" si="2"/>
        <v>0</v>
      </c>
      <c r="E39" s="9"/>
      <c r="F39" s="12">
        <f t="shared" si="18"/>
        <v>0</v>
      </c>
      <c r="G39" s="9"/>
      <c r="H39" s="12">
        <f t="shared" si="19"/>
        <v>0</v>
      </c>
      <c r="I39" s="9"/>
      <c r="J39" s="12">
        <f t="shared" si="20"/>
        <v>0</v>
      </c>
      <c r="K39" s="9"/>
      <c r="L39" s="12">
        <f t="shared" si="21"/>
        <v>0</v>
      </c>
      <c r="M39" s="9"/>
      <c r="N39" s="12">
        <f t="shared" si="3"/>
        <v>0</v>
      </c>
      <c r="O39" s="9"/>
      <c r="P39" s="12"/>
      <c r="R39" s="12"/>
      <c r="Z39" s="24">
        <f t="shared" si="4"/>
        <v>0</v>
      </c>
      <c r="AA39" s="24">
        <f t="shared" si="5"/>
        <v>0</v>
      </c>
      <c r="AB39" s="24"/>
      <c r="AC39" s="24"/>
      <c r="AD39" s="24">
        <f t="shared" si="6"/>
        <v>0</v>
      </c>
      <c r="AE39" s="24">
        <f t="shared" si="7"/>
        <v>0</v>
      </c>
      <c r="AF39" s="24">
        <f t="shared" si="8"/>
        <v>0</v>
      </c>
      <c r="AG39" s="24">
        <f t="shared" si="9"/>
        <v>0</v>
      </c>
      <c r="AH39" s="24">
        <f t="shared" si="10"/>
        <v>0</v>
      </c>
      <c r="AI39" s="24">
        <f t="shared" si="11"/>
        <v>0</v>
      </c>
      <c r="AJ39" s="24">
        <f t="shared" si="12"/>
        <v>0</v>
      </c>
      <c r="AK39" s="24">
        <f t="shared" si="13"/>
        <v>0</v>
      </c>
      <c r="AL39" s="24">
        <f t="shared" si="14"/>
        <v>0</v>
      </c>
      <c r="AM39" s="24">
        <f t="shared" si="15"/>
        <v>0</v>
      </c>
      <c r="AN39" s="24">
        <f t="shared" si="16"/>
        <v>0</v>
      </c>
      <c r="AO39" s="24">
        <f t="shared" si="17"/>
        <v>0</v>
      </c>
    </row>
    <row r="40" spans="1:41" x14ac:dyDescent="0.25">
      <c r="A40" s="2">
        <v>37</v>
      </c>
      <c r="B40" s="1" t="str">
        <f>IF(ISBLANK(PRINCIPAL!B40)," ",PRINCIPAL!B40)</f>
        <v xml:space="preserve"> </v>
      </c>
      <c r="C40" s="14">
        <f t="shared" si="1"/>
        <v>0</v>
      </c>
      <c r="D40" s="12">
        <f t="shared" si="2"/>
        <v>0</v>
      </c>
      <c r="E40" s="10"/>
      <c r="F40" s="12">
        <f t="shared" si="18"/>
        <v>0</v>
      </c>
      <c r="G40" s="10"/>
      <c r="H40" s="12">
        <f t="shared" si="19"/>
        <v>0</v>
      </c>
      <c r="I40" s="10"/>
      <c r="J40" s="12">
        <f t="shared" si="20"/>
        <v>0</v>
      </c>
      <c r="K40" s="10"/>
      <c r="L40" s="12">
        <f t="shared" si="21"/>
        <v>0</v>
      </c>
      <c r="M40" s="10"/>
      <c r="N40" s="12">
        <f t="shared" si="3"/>
        <v>0</v>
      </c>
      <c r="O40" s="10"/>
      <c r="P40" s="12"/>
      <c r="R40" s="12"/>
      <c r="Z40" s="24">
        <f t="shared" si="4"/>
        <v>0</v>
      </c>
      <c r="AA40" s="24">
        <f t="shared" si="5"/>
        <v>0</v>
      </c>
      <c r="AB40" s="24"/>
      <c r="AC40" s="24"/>
      <c r="AD40" s="24">
        <f t="shared" si="6"/>
        <v>0</v>
      </c>
      <c r="AE40" s="24">
        <f t="shared" si="7"/>
        <v>0</v>
      </c>
      <c r="AF40" s="24">
        <f t="shared" si="8"/>
        <v>0</v>
      </c>
      <c r="AG40" s="24">
        <f t="shared" si="9"/>
        <v>0</v>
      </c>
      <c r="AH40" s="24">
        <f t="shared" si="10"/>
        <v>0</v>
      </c>
      <c r="AI40" s="24">
        <f t="shared" si="11"/>
        <v>0</v>
      </c>
      <c r="AJ40" s="24">
        <f t="shared" si="12"/>
        <v>0</v>
      </c>
      <c r="AK40" s="24">
        <f t="shared" si="13"/>
        <v>0</v>
      </c>
      <c r="AL40" s="24">
        <f t="shared" si="14"/>
        <v>0</v>
      </c>
      <c r="AM40" s="24">
        <f t="shared" si="15"/>
        <v>0</v>
      </c>
      <c r="AN40" s="24">
        <f t="shared" si="16"/>
        <v>0</v>
      </c>
      <c r="AO40" s="24">
        <f t="shared" si="17"/>
        <v>0</v>
      </c>
    </row>
    <row r="41" spans="1:41" x14ac:dyDescent="0.25">
      <c r="A41" s="2">
        <v>38</v>
      </c>
      <c r="B41" s="2" t="str">
        <f>IF(ISBLANK(PRINCIPAL!B41)," ",PRINCIPAL!B41)</f>
        <v xml:space="preserve"> </v>
      </c>
      <c r="C41" s="14">
        <f t="shared" si="1"/>
        <v>0</v>
      </c>
      <c r="D41" s="12">
        <f t="shared" si="2"/>
        <v>0</v>
      </c>
      <c r="E41" s="9"/>
      <c r="F41" s="12">
        <f t="shared" si="18"/>
        <v>0</v>
      </c>
      <c r="G41" s="9"/>
      <c r="H41" s="12">
        <f t="shared" si="19"/>
        <v>0</v>
      </c>
      <c r="I41" s="9"/>
      <c r="J41" s="12">
        <f t="shared" si="20"/>
        <v>0</v>
      </c>
      <c r="K41" s="9"/>
      <c r="L41" s="12">
        <f t="shared" si="21"/>
        <v>0</v>
      </c>
      <c r="M41" s="9"/>
      <c r="N41" s="12">
        <f t="shared" si="3"/>
        <v>0</v>
      </c>
      <c r="O41" s="9"/>
      <c r="P41" s="12"/>
      <c r="R41" s="12"/>
      <c r="Z41" s="24">
        <f t="shared" si="4"/>
        <v>0</v>
      </c>
      <c r="AA41" s="24">
        <f t="shared" si="5"/>
        <v>0</v>
      </c>
      <c r="AB41" s="24"/>
      <c r="AC41" s="24"/>
      <c r="AD41" s="24">
        <f t="shared" si="6"/>
        <v>0</v>
      </c>
      <c r="AE41" s="24">
        <f t="shared" si="7"/>
        <v>0</v>
      </c>
      <c r="AF41" s="24">
        <f t="shared" si="8"/>
        <v>0</v>
      </c>
      <c r="AG41" s="24">
        <f t="shared" si="9"/>
        <v>0</v>
      </c>
      <c r="AH41" s="24">
        <f t="shared" si="10"/>
        <v>0</v>
      </c>
      <c r="AI41" s="24">
        <f t="shared" si="11"/>
        <v>0</v>
      </c>
      <c r="AJ41" s="24">
        <f t="shared" si="12"/>
        <v>0</v>
      </c>
      <c r="AK41" s="24">
        <f t="shared" si="13"/>
        <v>0</v>
      </c>
      <c r="AL41" s="24">
        <f t="shared" si="14"/>
        <v>0</v>
      </c>
      <c r="AM41" s="24">
        <f t="shared" si="15"/>
        <v>0</v>
      </c>
      <c r="AN41" s="24">
        <f t="shared" si="16"/>
        <v>0</v>
      </c>
      <c r="AO41" s="24">
        <f t="shared" si="17"/>
        <v>0</v>
      </c>
    </row>
    <row r="42" spans="1:41" x14ac:dyDescent="0.25">
      <c r="A42" s="2">
        <v>39</v>
      </c>
      <c r="B42" s="1" t="str">
        <f>IF(ISBLANK(PRINCIPAL!B42)," ",PRINCIPAL!B42)</f>
        <v xml:space="preserve"> </v>
      </c>
      <c r="C42" s="14">
        <f t="shared" si="1"/>
        <v>0</v>
      </c>
      <c r="D42" s="12">
        <f t="shared" si="2"/>
        <v>0</v>
      </c>
      <c r="E42" s="10"/>
      <c r="F42" s="12">
        <f t="shared" si="18"/>
        <v>0</v>
      </c>
      <c r="G42" s="10"/>
      <c r="H42" s="12">
        <f t="shared" si="19"/>
        <v>0</v>
      </c>
      <c r="I42" s="10"/>
      <c r="J42" s="12">
        <f t="shared" si="20"/>
        <v>0</v>
      </c>
      <c r="K42" s="10"/>
      <c r="L42" s="12">
        <f t="shared" si="21"/>
        <v>0</v>
      </c>
      <c r="M42" s="10"/>
      <c r="N42" s="12">
        <f t="shared" si="3"/>
        <v>0</v>
      </c>
      <c r="O42" s="10"/>
      <c r="P42" s="12"/>
      <c r="R42" s="12"/>
      <c r="Z42" s="24">
        <f t="shared" si="4"/>
        <v>0</v>
      </c>
      <c r="AA42" s="24">
        <f t="shared" si="5"/>
        <v>0</v>
      </c>
      <c r="AB42" s="24"/>
      <c r="AC42" s="24"/>
      <c r="AD42" s="24">
        <f t="shared" si="6"/>
        <v>0</v>
      </c>
      <c r="AE42" s="24">
        <f t="shared" si="7"/>
        <v>0</v>
      </c>
      <c r="AF42" s="24">
        <f t="shared" si="8"/>
        <v>0</v>
      </c>
      <c r="AG42" s="24">
        <f t="shared" si="9"/>
        <v>0</v>
      </c>
      <c r="AH42" s="24">
        <f t="shared" si="10"/>
        <v>0</v>
      </c>
      <c r="AI42" s="24">
        <f t="shared" si="11"/>
        <v>0</v>
      </c>
      <c r="AJ42" s="24">
        <f t="shared" si="12"/>
        <v>0</v>
      </c>
      <c r="AK42" s="24">
        <f t="shared" si="13"/>
        <v>0</v>
      </c>
      <c r="AL42" s="24">
        <f t="shared" si="14"/>
        <v>0</v>
      </c>
      <c r="AM42" s="24">
        <f t="shared" si="15"/>
        <v>0</v>
      </c>
      <c r="AN42" s="24">
        <f t="shared" si="16"/>
        <v>0</v>
      </c>
      <c r="AO42" s="24">
        <f t="shared" si="17"/>
        <v>0</v>
      </c>
    </row>
    <row r="43" spans="1:41" x14ac:dyDescent="0.25">
      <c r="A43" s="2">
        <v>40</v>
      </c>
      <c r="B43" s="2" t="str">
        <f>IF(ISBLANK(PRINCIPAL!B43)," ",PRINCIPAL!B43)</f>
        <v xml:space="preserve"> </v>
      </c>
      <c r="C43" s="14">
        <f t="shared" si="1"/>
        <v>0</v>
      </c>
      <c r="D43" s="12">
        <f t="shared" si="2"/>
        <v>0</v>
      </c>
      <c r="E43" s="11"/>
      <c r="F43" s="12">
        <f t="shared" si="18"/>
        <v>0</v>
      </c>
      <c r="G43" s="11"/>
      <c r="H43" s="12">
        <f t="shared" si="19"/>
        <v>0</v>
      </c>
      <c r="I43" s="11"/>
      <c r="J43" s="12">
        <f t="shared" si="20"/>
        <v>0</v>
      </c>
      <c r="K43" s="11"/>
      <c r="L43" s="12">
        <f t="shared" si="21"/>
        <v>0</v>
      </c>
      <c r="M43" s="11"/>
      <c r="N43" s="12">
        <f t="shared" si="3"/>
        <v>0</v>
      </c>
      <c r="O43" s="11"/>
      <c r="P43" s="12"/>
      <c r="R43" s="12"/>
      <c r="Z43" s="24">
        <f t="shared" si="4"/>
        <v>0</v>
      </c>
      <c r="AA43" s="24">
        <f t="shared" si="5"/>
        <v>0</v>
      </c>
      <c r="AB43" s="24"/>
      <c r="AC43" s="24"/>
      <c r="AD43" s="24">
        <f t="shared" si="6"/>
        <v>0</v>
      </c>
      <c r="AE43" s="24">
        <f t="shared" si="7"/>
        <v>0</v>
      </c>
      <c r="AF43" s="24">
        <f t="shared" si="8"/>
        <v>0</v>
      </c>
      <c r="AG43" s="24">
        <f t="shared" si="9"/>
        <v>0</v>
      </c>
      <c r="AH43" s="24">
        <f t="shared" si="10"/>
        <v>0</v>
      </c>
      <c r="AI43" s="24">
        <f t="shared" si="11"/>
        <v>0</v>
      </c>
      <c r="AJ43" s="24">
        <f t="shared" si="12"/>
        <v>0</v>
      </c>
      <c r="AK43" s="24">
        <f t="shared" si="13"/>
        <v>0</v>
      </c>
      <c r="AL43" s="24">
        <f t="shared" si="14"/>
        <v>0</v>
      </c>
      <c r="AM43" s="24">
        <f t="shared" si="15"/>
        <v>0</v>
      </c>
      <c r="AN43" s="24">
        <f t="shared" si="16"/>
        <v>0</v>
      </c>
      <c r="AO43" s="24">
        <f t="shared" si="17"/>
        <v>0</v>
      </c>
    </row>
  </sheetData>
  <sheetProtection password="921F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2"/>
    <col min="2" max="2" width="51" style="2" customWidth="1"/>
    <col min="3" max="3" width="5" style="2" customWidth="1"/>
    <col min="4" max="4" width="5.140625" style="3" customWidth="1"/>
    <col min="5" max="5" width="11.42578125" style="3"/>
    <col min="6" max="6" width="4.28515625" style="3" customWidth="1"/>
    <col min="7" max="7" width="11.42578125" style="3"/>
    <col min="8" max="8" width="4.42578125" style="3" customWidth="1"/>
    <col min="9" max="9" width="11.42578125" style="3"/>
    <col min="10" max="10" width="4.85546875" style="3" customWidth="1"/>
    <col min="11" max="11" width="11.42578125" style="3"/>
    <col min="12" max="12" width="4.42578125" style="3" customWidth="1"/>
    <col min="13" max="13" width="11.42578125" style="3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5" style="3" customWidth="1"/>
    <col min="19" max="19" width="11.42578125" style="3"/>
    <col min="20" max="20" width="4.140625" style="2" customWidth="1"/>
    <col min="21" max="21" width="11.42578125" style="2"/>
    <col min="22" max="22" width="4" style="2" customWidth="1"/>
    <col min="23" max="23" width="11.42578125" style="2"/>
    <col min="24" max="24" width="4.28515625" style="2" customWidth="1"/>
    <col min="25" max="25" width="11.42578125" style="2"/>
    <col min="26" max="26" width="11.42578125" style="3"/>
    <col min="27" max="27" width="13.28515625" style="3" customWidth="1"/>
    <col min="28" max="28" width="11.42578125" style="3"/>
    <col min="29" max="29" width="13" style="3" customWidth="1"/>
    <col min="30" max="30" width="11.42578125" style="3"/>
    <col min="31" max="31" width="13.28515625" style="3" customWidth="1"/>
    <col min="32" max="32" width="11.42578125" style="3"/>
    <col min="33" max="33" width="13" style="3" customWidth="1"/>
    <col min="34" max="34" width="11.42578125" style="3"/>
    <col min="35" max="35" width="13.7109375" style="3" customWidth="1"/>
    <col min="36" max="36" width="11.42578125" style="3"/>
    <col min="37" max="37" width="13" style="3" customWidth="1"/>
    <col min="38" max="38" width="11.42578125" style="3"/>
    <col min="39" max="39" width="13.5703125" style="3" customWidth="1"/>
    <col min="40" max="40" width="11.42578125" style="3"/>
    <col min="41" max="41" width="13" style="3" customWidth="1"/>
    <col min="42" max="16384" width="11.42578125" style="2"/>
  </cols>
  <sheetData>
    <row r="1" spans="1:41" ht="15.75" thickBot="1" x14ac:dyDescent="0.3">
      <c r="B1" s="2" t="s">
        <v>31</v>
      </c>
      <c r="Z1" s="34" t="s">
        <v>60</v>
      </c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21"/>
    </row>
    <row r="2" spans="1:41" x14ac:dyDescent="0.25">
      <c r="Z2" s="36" t="s">
        <v>1</v>
      </c>
      <c r="AA2" s="37"/>
      <c r="AB2" s="36" t="s">
        <v>2</v>
      </c>
      <c r="AC2" s="37"/>
      <c r="AD2" s="36" t="s">
        <v>3</v>
      </c>
      <c r="AE2" s="37"/>
      <c r="AF2" s="36" t="s">
        <v>4</v>
      </c>
      <c r="AG2" s="37"/>
      <c r="AH2" s="36" t="s">
        <v>5</v>
      </c>
      <c r="AI2" s="37"/>
      <c r="AJ2" s="36" t="s">
        <v>6</v>
      </c>
      <c r="AK2" s="37"/>
      <c r="AL2" s="36" t="s">
        <v>7</v>
      </c>
      <c r="AM2" s="37"/>
      <c r="AN2" s="36" t="s">
        <v>8</v>
      </c>
      <c r="AO2" s="37"/>
    </row>
    <row r="3" spans="1:41" ht="15.75" thickBot="1" x14ac:dyDescent="0.3">
      <c r="B3" s="2" t="s">
        <v>0</v>
      </c>
      <c r="E3" s="3" t="s">
        <v>12</v>
      </c>
      <c r="G3" s="3" t="s">
        <v>10</v>
      </c>
      <c r="I3" s="3" t="s">
        <v>11</v>
      </c>
      <c r="K3" s="3" t="s">
        <v>13</v>
      </c>
      <c r="M3" s="3" t="s">
        <v>14</v>
      </c>
      <c r="O3" s="3" t="s">
        <v>15</v>
      </c>
      <c r="Q3" s="3" t="s">
        <v>16</v>
      </c>
      <c r="S3" s="3" t="s">
        <v>17</v>
      </c>
      <c r="Z3" s="26" t="s">
        <v>29</v>
      </c>
      <c r="AA3" s="27" t="s">
        <v>30</v>
      </c>
      <c r="AB3" s="26" t="s">
        <v>29</v>
      </c>
      <c r="AC3" s="27" t="s">
        <v>30</v>
      </c>
      <c r="AD3" s="26" t="s">
        <v>29</v>
      </c>
      <c r="AE3" s="27" t="s">
        <v>30</v>
      </c>
      <c r="AF3" s="26" t="s">
        <v>29</v>
      </c>
      <c r="AG3" s="27" t="s">
        <v>30</v>
      </c>
      <c r="AH3" s="26" t="s">
        <v>29</v>
      </c>
      <c r="AI3" s="27" t="s">
        <v>30</v>
      </c>
      <c r="AJ3" s="26" t="s">
        <v>29</v>
      </c>
      <c r="AK3" s="27" t="s">
        <v>30</v>
      </c>
      <c r="AL3" s="26" t="s">
        <v>29</v>
      </c>
      <c r="AM3" s="27" t="s">
        <v>30</v>
      </c>
      <c r="AN3" s="26" t="s">
        <v>29</v>
      </c>
      <c r="AO3" s="27" t="s">
        <v>30</v>
      </c>
    </row>
    <row r="4" spans="1:41" x14ac:dyDescent="0.25">
      <c r="A4" s="2">
        <v>1</v>
      </c>
      <c r="B4" s="4" t="str">
        <f>IF(ISBLANK(PRINCIPAL!B4)," ",PRINCIPAL!B4)</f>
        <v xml:space="preserve"> </v>
      </c>
      <c r="C4" s="14">
        <f>D4+F4+H4+J4+L4+N4+P4+R4</f>
        <v>0</v>
      </c>
      <c r="D4" s="13">
        <f>IF(ISBLANK(E4),0,1)</f>
        <v>0</v>
      </c>
      <c r="E4" s="8"/>
      <c r="F4" s="13">
        <f t="shared" ref="F4:L19" si="0">IF(ISBLANK(G4),0,1)</f>
        <v>0</v>
      </c>
      <c r="G4" s="8"/>
      <c r="H4" s="13">
        <f t="shared" si="0"/>
        <v>0</v>
      </c>
      <c r="I4" s="8"/>
      <c r="J4" s="13">
        <f t="shared" si="0"/>
        <v>0</v>
      </c>
      <c r="K4" s="8"/>
      <c r="L4" s="13">
        <f t="shared" si="0"/>
        <v>0</v>
      </c>
      <c r="M4" s="8"/>
      <c r="N4" s="12">
        <f>IF(ISBLANK(O4),0,1)</f>
        <v>0</v>
      </c>
      <c r="O4" s="25"/>
      <c r="P4" s="12">
        <f>IF(ISBLANK(Q4),0,1)</f>
        <v>0</v>
      </c>
      <c r="Q4" s="25"/>
      <c r="R4" s="12">
        <f>IF(ISBLANK(S4),0,1)</f>
        <v>0</v>
      </c>
      <c r="S4" s="25"/>
      <c r="Z4" s="24">
        <f>ROUND(1*D4*E4+1*F4*G4+2*H4*I4+1*J4*K4+1*L4*M4+1*N4*O4+2*P4*Q4+1*R4*S4,2)</f>
        <v>0</v>
      </c>
      <c r="AA4" s="24">
        <f>1*D4+1*F4+2*H4+1*J4+1*L4+1*N4+2*P4+1*R4</f>
        <v>0</v>
      </c>
      <c r="AB4" s="24"/>
      <c r="AC4" s="24"/>
      <c r="AD4" s="24">
        <f>ROUND(1*P4*Q4+1*R4*S4,2)</f>
        <v>0</v>
      </c>
      <c r="AE4" s="24">
        <f>1*P4+1*R4</f>
        <v>0</v>
      </c>
      <c r="AF4" s="24">
        <f>ROUND(1*H4*I4+2*J4*K4+1*N4*O4+2*P4*Q4+1*R4*S4,2)</f>
        <v>0</v>
      </c>
      <c r="AG4" s="24">
        <f>1*H4+2*J4+1*N4+2*P4+1*R4</f>
        <v>0</v>
      </c>
      <c r="AH4" s="24">
        <f>ROUND(1*D4*E4+2*F4*G4+1*H4*I4+1*J4*K4+3*L4*M4+1*N4*O4+2*R4*S4,2)</f>
        <v>0</v>
      </c>
      <c r="AI4" s="24">
        <f>1*D4+2*F4+1*H4+1*J4+3*L4+1*N4+2*R4</f>
        <v>0</v>
      </c>
      <c r="AJ4" s="24">
        <f>ROUND(2*D4*E4+2*F4*G4+2*H4*I4+1*J4*K4+1*L4*M4+1*N4*O4+2*P4*Q4,2)</f>
        <v>0</v>
      </c>
      <c r="AK4" s="24">
        <f>2*D4+2*F4+2*H4+1*J4+1*L4+1*N4+2*P4</f>
        <v>0</v>
      </c>
      <c r="AL4" s="24">
        <f>ROUND(1*R4*S4,2)</f>
        <v>0</v>
      </c>
      <c r="AM4" s="24">
        <f>1*R4</f>
        <v>0</v>
      </c>
      <c r="AN4" s="24">
        <f>ROUND(1*D4*E4+2*F4*G4+1*H4*I4+1*J4*K4+2*L4*M4+1*N4*O4+1*P4*Q4+1*R4*S4,2)</f>
        <v>0</v>
      </c>
      <c r="AO4" s="24">
        <f>1*D4+2*F4+1*H4+1*J4+2*L4+1*N4+1*P4+1*R4</f>
        <v>0</v>
      </c>
    </row>
    <row r="5" spans="1:41" x14ac:dyDescent="0.25">
      <c r="A5" s="2">
        <v>2</v>
      </c>
      <c r="B5" s="2" t="str">
        <f>IF(ISBLANK(PRINCIPAL!B5)," ",PRINCIPAL!B5)</f>
        <v xml:space="preserve"> </v>
      </c>
      <c r="C5" s="14">
        <f t="shared" ref="C5:C43" si="1">D5+F5+H5+J5+L5+N5+P5+R5</f>
        <v>0</v>
      </c>
      <c r="D5" s="12">
        <f t="shared" ref="D5:D43" si="2">IF(ISBLANK(E5),0,1)</f>
        <v>0</v>
      </c>
      <c r="E5" s="9"/>
      <c r="F5" s="12">
        <f t="shared" si="0"/>
        <v>0</v>
      </c>
      <c r="G5" s="9"/>
      <c r="H5" s="12">
        <f t="shared" si="0"/>
        <v>0</v>
      </c>
      <c r="I5" s="9"/>
      <c r="J5" s="12">
        <f t="shared" si="0"/>
        <v>0</v>
      </c>
      <c r="K5" s="9"/>
      <c r="L5" s="12">
        <f t="shared" si="0"/>
        <v>0</v>
      </c>
      <c r="M5" s="9"/>
      <c r="N5" s="12">
        <f t="shared" ref="N5:N43" si="3">IF(ISBLANK(O5),0,1)</f>
        <v>0</v>
      </c>
      <c r="O5" s="9"/>
      <c r="P5" s="12">
        <f t="shared" ref="P5:P43" si="4">IF(ISBLANK(Q5),0,1)</f>
        <v>0</v>
      </c>
      <c r="Q5" s="9"/>
      <c r="R5" s="12">
        <f t="shared" ref="R5:R43" si="5">IF(ISBLANK(S5),0,1)</f>
        <v>0</v>
      </c>
      <c r="S5" s="9"/>
      <c r="Z5" s="24">
        <f t="shared" ref="Z5:Z43" si="6">ROUND(1*D5*E5+1*F5*G5+2*H5*I5+1*J5*K5+1*L5*M5+1*N5*O5+2*P5*Q5+1*R5*S5,2)</f>
        <v>0</v>
      </c>
      <c r="AA5" s="24">
        <f t="shared" ref="AA5:AA43" si="7">1*D5+1*F5+2*H5+1*J5+1*L5+1*N5+2*P5+1*R5</f>
        <v>0</v>
      </c>
      <c r="AB5" s="24"/>
      <c r="AC5" s="24"/>
      <c r="AD5" s="24">
        <f t="shared" ref="AD5:AD43" si="8">ROUND(1*P5*Q5+1*R5*S5,2)</f>
        <v>0</v>
      </c>
      <c r="AE5" s="24">
        <f t="shared" ref="AE5:AE43" si="9">1*P5+1*R5</f>
        <v>0</v>
      </c>
      <c r="AF5" s="24">
        <f t="shared" ref="AF5:AF43" si="10">ROUND(1*H5*I5+2*J5*K5+1*N5*O5+2*P5*Q5+1*R5*S5,2)</f>
        <v>0</v>
      </c>
      <c r="AG5" s="24">
        <f t="shared" ref="AG5:AG43" si="11">1*H5+2*J5+1*N5+2*P5+1*R5</f>
        <v>0</v>
      </c>
      <c r="AH5" s="24">
        <f t="shared" ref="AH5:AH43" si="12">ROUND(1*D5*E5+2*F5*G5+1*H5*I5+1*J5*K5+3*L5*M5+1*N5*O5+2*R5*S5,2)</f>
        <v>0</v>
      </c>
      <c r="AI5" s="24">
        <f t="shared" ref="AI5:AI43" si="13">1*D5+2*F5+1*H5+1*J5+3*L5+1*N5+2*R5</f>
        <v>0</v>
      </c>
      <c r="AJ5" s="24">
        <f t="shared" ref="AJ5:AJ43" si="14">ROUND(2*D5*E5+2*F5*G5+2*H5*I5+1*J5*K5+1*L5*M5+1*N5*O5+2*P5*Q5,2)</f>
        <v>0</v>
      </c>
      <c r="AK5" s="24">
        <f t="shared" ref="AK5:AK43" si="15">2*D5+2*F5+2*H5+1*J5+1*L5+1*N5+2*P5</f>
        <v>0</v>
      </c>
      <c r="AL5" s="24">
        <f t="shared" ref="AL5:AL43" si="16">ROUND(1*R5*S5,2)</f>
        <v>0</v>
      </c>
      <c r="AM5" s="24">
        <f t="shared" ref="AM5:AM43" si="17">1*R5</f>
        <v>0</v>
      </c>
      <c r="AN5" s="24">
        <f t="shared" ref="AN5:AN43" si="18">ROUND(1*D5*E5+2*F5*G5+1*H5*I5+1*J5*K5+2*L5*M5+1*N5*O5+1*P5*Q5+1*R5*S5,2)</f>
        <v>0</v>
      </c>
      <c r="AO5" s="24">
        <f t="shared" ref="AO5:AO43" si="19">1*D5+2*F5+1*H5+1*J5+2*L5+1*N5+1*P5+1*R5</f>
        <v>0</v>
      </c>
    </row>
    <row r="6" spans="1:41" x14ac:dyDescent="0.25">
      <c r="A6" s="2">
        <v>3</v>
      </c>
      <c r="B6" s="1" t="str">
        <f>IF(ISBLANK(PRINCIPAL!B6)," ",PRINCIPAL!B6)</f>
        <v xml:space="preserve"> </v>
      </c>
      <c r="C6" s="14">
        <f t="shared" si="1"/>
        <v>0</v>
      </c>
      <c r="D6" s="12">
        <f t="shared" si="2"/>
        <v>0</v>
      </c>
      <c r="E6" s="10"/>
      <c r="F6" s="12">
        <f t="shared" si="0"/>
        <v>0</v>
      </c>
      <c r="G6" s="10"/>
      <c r="H6" s="12">
        <f t="shared" si="0"/>
        <v>0</v>
      </c>
      <c r="I6" s="10"/>
      <c r="J6" s="12">
        <f t="shared" si="0"/>
        <v>0</v>
      </c>
      <c r="K6" s="10"/>
      <c r="L6" s="12">
        <f t="shared" si="0"/>
        <v>0</v>
      </c>
      <c r="M6" s="10"/>
      <c r="N6" s="12">
        <f t="shared" si="3"/>
        <v>0</v>
      </c>
      <c r="O6" s="10"/>
      <c r="P6" s="12">
        <f t="shared" si="4"/>
        <v>0</v>
      </c>
      <c r="Q6" s="10"/>
      <c r="R6" s="12">
        <f t="shared" si="5"/>
        <v>0</v>
      </c>
      <c r="S6" s="10"/>
      <c r="Z6" s="24">
        <f t="shared" si="6"/>
        <v>0</v>
      </c>
      <c r="AA6" s="24">
        <f t="shared" si="7"/>
        <v>0</v>
      </c>
      <c r="AB6" s="24"/>
      <c r="AC6" s="24"/>
      <c r="AD6" s="24">
        <f t="shared" si="8"/>
        <v>0</v>
      </c>
      <c r="AE6" s="24">
        <f t="shared" si="9"/>
        <v>0</v>
      </c>
      <c r="AF6" s="24">
        <f t="shared" si="10"/>
        <v>0</v>
      </c>
      <c r="AG6" s="24">
        <f t="shared" si="11"/>
        <v>0</v>
      </c>
      <c r="AH6" s="24">
        <f t="shared" si="12"/>
        <v>0</v>
      </c>
      <c r="AI6" s="24">
        <f t="shared" si="13"/>
        <v>0</v>
      </c>
      <c r="AJ6" s="24">
        <f t="shared" si="14"/>
        <v>0</v>
      </c>
      <c r="AK6" s="24">
        <f t="shared" si="15"/>
        <v>0</v>
      </c>
      <c r="AL6" s="24">
        <f t="shared" si="16"/>
        <v>0</v>
      </c>
      <c r="AM6" s="24">
        <f t="shared" si="17"/>
        <v>0</v>
      </c>
      <c r="AN6" s="24">
        <f t="shared" si="18"/>
        <v>0</v>
      </c>
      <c r="AO6" s="24">
        <f t="shared" si="19"/>
        <v>0</v>
      </c>
    </row>
    <row r="7" spans="1:41" x14ac:dyDescent="0.25">
      <c r="A7" s="2">
        <v>4</v>
      </c>
      <c r="B7" s="2" t="str">
        <f>IF(ISBLANK(PRINCIPAL!B7)," ",PRINCIPAL!B7)</f>
        <v xml:space="preserve"> </v>
      </c>
      <c r="C7" s="14">
        <f t="shared" si="1"/>
        <v>0</v>
      </c>
      <c r="D7" s="12">
        <f t="shared" si="2"/>
        <v>0</v>
      </c>
      <c r="E7" s="9"/>
      <c r="F7" s="12">
        <f t="shared" si="0"/>
        <v>0</v>
      </c>
      <c r="G7" s="9"/>
      <c r="H7" s="12">
        <f t="shared" si="0"/>
        <v>0</v>
      </c>
      <c r="I7" s="9"/>
      <c r="J7" s="12">
        <f t="shared" si="0"/>
        <v>0</v>
      </c>
      <c r="K7" s="9"/>
      <c r="L7" s="12">
        <f t="shared" si="0"/>
        <v>0</v>
      </c>
      <c r="M7" s="9"/>
      <c r="N7" s="12">
        <f t="shared" si="3"/>
        <v>0</v>
      </c>
      <c r="O7" s="9"/>
      <c r="P7" s="12">
        <f t="shared" si="4"/>
        <v>0</v>
      </c>
      <c r="Q7" s="9"/>
      <c r="R7" s="12">
        <f t="shared" si="5"/>
        <v>0</v>
      </c>
      <c r="S7" s="9"/>
      <c r="Z7" s="24">
        <f t="shared" si="6"/>
        <v>0</v>
      </c>
      <c r="AA7" s="24">
        <f t="shared" si="7"/>
        <v>0</v>
      </c>
      <c r="AB7" s="24"/>
      <c r="AC7" s="24"/>
      <c r="AD7" s="24">
        <f t="shared" si="8"/>
        <v>0</v>
      </c>
      <c r="AE7" s="24">
        <f t="shared" si="9"/>
        <v>0</v>
      </c>
      <c r="AF7" s="24">
        <f t="shared" si="10"/>
        <v>0</v>
      </c>
      <c r="AG7" s="24">
        <f t="shared" si="11"/>
        <v>0</v>
      </c>
      <c r="AH7" s="24">
        <f t="shared" si="12"/>
        <v>0</v>
      </c>
      <c r="AI7" s="24">
        <f t="shared" si="13"/>
        <v>0</v>
      </c>
      <c r="AJ7" s="24">
        <f t="shared" si="14"/>
        <v>0</v>
      </c>
      <c r="AK7" s="24">
        <f t="shared" si="15"/>
        <v>0</v>
      </c>
      <c r="AL7" s="24">
        <f t="shared" si="16"/>
        <v>0</v>
      </c>
      <c r="AM7" s="24">
        <f t="shared" si="17"/>
        <v>0</v>
      </c>
      <c r="AN7" s="24">
        <f t="shared" si="18"/>
        <v>0</v>
      </c>
      <c r="AO7" s="24">
        <f t="shared" si="19"/>
        <v>0</v>
      </c>
    </row>
    <row r="8" spans="1:41" x14ac:dyDescent="0.25">
      <c r="A8" s="2">
        <v>5</v>
      </c>
      <c r="B8" s="1" t="str">
        <f>IF(ISBLANK(PRINCIPAL!B8)," ",PRINCIPAL!B8)</f>
        <v xml:space="preserve"> </v>
      </c>
      <c r="C8" s="14">
        <f t="shared" si="1"/>
        <v>0</v>
      </c>
      <c r="D8" s="12">
        <f t="shared" si="2"/>
        <v>0</v>
      </c>
      <c r="E8" s="10"/>
      <c r="F8" s="12">
        <f t="shared" si="0"/>
        <v>0</v>
      </c>
      <c r="G8" s="10"/>
      <c r="H8" s="12">
        <f t="shared" si="0"/>
        <v>0</v>
      </c>
      <c r="I8" s="10"/>
      <c r="J8" s="12">
        <f t="shared" si="0"/>
        <v>0</v>
      </c>
      <c r="K8" s="10"/>
      <c r="L8" s="12">
        <f t="shared" si="0"/>
        <v>0</v>
      </c>
      <c r="M8" s="10"/>
      <c r="N8" s="12">
        <f t="shared" si="3"/>
        <v>0</v>
      </c>
      <c r="O8" s="10"/>
      <c r="P8" s="12">
        <f t="shared" si="4"/>
        <v>0</v>
      </c>
      <c r="Q8" s="10"/>
      <c r="R8" s="12">
        <f t="shared" si="5"/>
        <v>0</v>
      </c>
      <c r="S8" s="10"/>
      <c r="Z8" s="24">
        <f t="shared" si="6"/>
        <v>0</v>
      </c>
      <c r="AA8" s="24">
        <f t="shared" si="7"/>
        <v>0</v>
      </c>
      <c r="AB8" s="24"/>
      <c r="AC8" s="24"/>
      <c r="AD8" s="24">
        <f t="shared" si="8"/>
        <v>0</v>
      </c>
      <c r="AE8" s="24">
        <f t="shared" si="9"/>
        <v>0</v>
      </c>
      <c r="AF8" s="24">
        <f t="shared" si="10"/>
        <v>0</v>
      </c>
      <c r="AG8" s="24">
        <f t="shared" si="11"/>
        <v>0</v>
      </c>
      <c r="AH8" s="24">
        <f t="shared" si="12"/>
        <v>0</v>
      </c>
      <c r="AI8" s="24">
        <f t="shared" si="13"/>
        <v>0</v>
      </c>
      <c r="AJ8" s="24">
        <f t="shared" si="14"/>
        <v>0</v>
      </c>
      <c r="AK8" s="24">
        <f t="shared" si="15"/>
        <v>0</v>
      </c>
      <c r="AL8" s="24">
        <f t="shared" si="16"/>
        <v>0</v>
      </c>
      <c r="AM8" s="24">
        <f t="shared" si="17"/>
        <v>0</v>
      </c>
      <c r="AN8" s="24">
        <f t="shared" si="18"/>
        <v>0</v>
      </c>
      <c r="AO8" s="24">
        <f t="shared" si="19"/>
        <v>0</v>
      </c>
    </row>
    <row r="9" spans="1:41" x14ac:dyDescent="0.25">
      <c r="A9" s="2">
        <v>6</v>
      </c>
      <c r="B9" s="2" t="str">
        <f>IF(ISBLANK(PRINCIPAL!B9)," ",PRINCIPAL!B9)</f>
        <v xml:space="preserve"> </v>
      </c>
      <c r="C9" s="14">
        <f t="shared" si="1"/>
        <v>0</v>
      </c>
      <c r="D9" s="12">
        <f t="shared" si="2"/>
        <v>0</v>
      </c>
      <c r="E9" s="9"/>
      <c r="F9" s="12">
        <f t="shared" si="0"/>
        <v>0</v>
      </c>
      <c r="G9" s="9"/>
      <c r="H9" s="12">
        <f t="shared" si="0"/>
        <v>0</v>
      </c>
      <c r="I9" s="9"/>
      <c r="J9" s="12">
        <f t="shared" si="0"/>
        <v>0</v>
      </c>
      <c r="K9" s="9"/>
      <c r="L9" s="12">
        <f t="shared" si="0"/>
        <v>0</v>
      </c>
      <c r="M9" s="9"/>
      <c r="N9" s="12">
        <f t="shared" si="3"/>
        <v>0</v>
      </c>
      <c r="O9" s="9"/>
      <c r="P9" s="12">
        <f t="shared" si="4"/>
        <v>0</v>
      </c>
      <c r="Q9" s="9"/>
      <c r="R9" s="12">
        <f t="shared" si="5"/>
        <v>0</v>
      </c>
      <c r="S9" s="9"/>
      <c r="Z9" s="24">
        <f t="shared" si="6"/>
        <v>0</v>
      </c>
      <c r="AA9" s="24">
        <f t="shared" si="7"/>
        <v>0</v>
      </c>
      <c r="AB9" s="24"/>
      <c r="AC9" s="24"/>
      <c r="AD9" s="24">
        <f t="shared" si="8"/>
        <v>0</v>
      </c>
      <c r="AE9" s="24">
        <f t="shared" si="9"/>
        <v>0</v>
      </c>
      <c r="AF9" s="24">
        <f t="shared" si="10"/>
        <v>0</v>
      </c>
      <c r="AG9" s="24">
        <f t="shared" si="11"/>
        <v>0</v>
      </c>
      <c r="AH9" s="24">
        <f t="shared" si="12"/>
        <v>0</v>
      </c>
      <c r="AI9" s="24">
        <f t="shared" si="13"/>
        <v>0</v>
      </c>
      <c r="AJ9" s="24">
        <f t="shared" si="14"/>
        <v>0</v>
      </c>
      <c r="AK9" s="24">
        <f t="shared" si="15"/>
        <v>0</v>
      </c>
      <c r="AL9" s="24">
        <f t="shared" si="16"/>
        <v>0</v>
      </c>
      <c r="AM9" s="24">
        <f t="shared" si="17"/>
        <v>0</v>
      </c>
      <c r="AN9" s="24">
        <f t="shared" si="18"/>
        <v>0</v>
      </c>
      <c r="AO9" s="24">
        <f t="shared" si="19"/>
        <v>0</v>
      </c>
    </row>
    <row r="10" spans="1:41" x14ac:dyDescent="0.25">
      <c r="A10" s="2">
        <v>7</v>
      </c>
      <c r="B10" s="1" t="str">
        <f>IF(ISBLANK(PRINCIPAL!B10)," ",PRINCIPAL!B10)</f>
        <v xml:space="preserve"> </v>
      </c>
      <c r="C10" s="14">
        <f t="shared" si="1"/>
        <v>0</v>
      </c>
      <c r="D10" s="12">
        <f t="shared" si="2"/>
        <v>0</v>
      </c>
      <c r="E10" s="10"/>
      <c r="F10" s="12">
        <f t="shared" si="0"/>
        <v>0</v>
      </c>
      <c r="G10" s="10"/>
      <c r="H10" s="12">
        <f t="shared" si="0"/>
        <v>0</v>
      </c>
      <c r="I10" s="10"/>
      <c r="J10" s="12">
        <f t="shared" si="0"/>
        <v>0</v>
      </c>
      <c r="K10" s="10"/>
      <c r="L10" s="12">
        <f t="shared" si="0"/>
        <v>0</v>
      </c>
      <c r="M10" s="10"/>
      <c r="N10" s="12">
        <f t="shared" si="3"/>
        <v>0</v>
      </c>
      <c r="O10" s="10"/>
      <c r="P10" s="12">
        <f t="shared" si="4"/>
        <v>0</v>
      </c>
      <c r="Q10" s="10"/>
      <c r="R10" s="12">
        <f t="shared" si="5"/>
        <v>0</v>
      </c>
      <c r="S10" s="10"/>
      <c r="Z10" s="24">
        <f t="shared" si="6"/>
        <v>0</v>
      </c>
      <c r="AA10" s="24">
        <f t="shared" si="7"/>
        <v>0</v>
      </c>
      <c r="AB10" s="24"/>
      <c r="AC10" s="24"/>
      <c r="AD10" s="24">
        <f t="shared" si="8"/>
        <v>0</v>
      </c>
      <c r="AE10" s="24">
        <f t="shared" si="9"/>
        <v>0</v>
      </c>
      <c r="AF10" s="24">
        <f t="shared" si="10"/>
        <v>0</v>
      </c>
      <c r="AG10" s="24">
        <f t="shared" si="11"/>
        <v>0</v>
      </c>
      <c r="AH10" s="24">
        <f t="shared" si="12"/>
        <v>0</v>
      </c>
      <c r="AI10" s="24">
        <f t="shared" si="13"/>
        <v>0</v>
      </c>
      <c r="AJ10" s="24">
        <f t="shared" si="14"/>
        <v>0</v>
      </c>
      <c r="AK10" s="24">
        <f t="shared" si="15"/>
        <v>0</v>
      </c>
      <c r="AL10" s="24">
        <f t="shared" si="16"/>
        <v>0</v>
      </c>
      <c r="AM10" s="24">
        <f t="shared" si="17"/>
        <v>0</v>
      </c>
      <c r="AN10" s="24">
        <f t="shared" si="18"/>
        <v>0</v>
      </c>
      <c r="AO10" s="24">
        <f t="shared" si="19"/>
        <v>0</v>
      </c>
    </row>
    <row r="11" spans="1:41" x14ac:dyDescent="0.25">
      <c r="A11" s="2">
        <v>8</v>
      </c>
      <c r="B11" s="2" t="str">
        <f>IF(ISBLANK(PRINCIPAL!B11)," ",PRINCIPAL!B11)</f>
        <v xml:space="preserve"> </v>
      </c>
      <c r="C11" s="14">
        <f t="shared" si="1"/>
        <v>0</v>
      </c>
      <c r="D11" s="12">
        <f t="shared" si="2"/>
        <v>0</v>
      </c>
      <c r="E11" s="9"/>
      <c r="F11" s="12">
        <f t="shared" si="0"/>
        <v>0</v>
      </c>
      <c r="G11" s="9"/>
      <c r="H11" s="12">
        <f t="shared" si="0"/>
        <v>0</v>
      </c>
      <c r="I11" s="9"/>
      <c r="J11" s="12">
        <f t="shared" si="0"/>
        <v>0</v>
      </c>
      <c r="K11" s="9"/>
      <c r="L11" s="12">
        <f t="shared" si="0"/>
        <v>0</v>
      </c>
      <c r="M11" s="9"/>
      <c r="N11" s="12">
        <f t="shared" si="3"/>
        <v>0</v>
      </c>
      <c r="O11" s="9"/>
      <c r="P11" s="12">
        <f t="shared" si="4"/>
        <v>0</v>
      </c>
      <c r="Q11" s="9"/>
      <c r="R11" s="12">
        <f t="shared" si="5"/>
        <v>0</v>
      </c>
      <c r="S11" s="9"/>
      <c r="Z11" s="24">
        <f t="shared" si="6"/>
        <v>0</v>
      </c>
      <c r="AA11" s="24">
        <f t="shared" si="7"/>
        <v>0</v>
      </c>
      <c r="AB11" s="24"/>
      <c r="AC11" s="24"/>
      <c r="AD11" s="24">
        <f t="shared" si="8"/>
        <v>0</v>
      </c>
      <c r="AE11" s="24">
        <f t="shared" si="9"/>
        <v>0</v>
      </c>
      <c r="AF11" s="24">
        <f t="shared" si="10"/>
        <v>0</v>
      </c>
      <c r="AG11" s="24">
        <f t="shared" si="11"/>
        <v>0</v>
      </c>
      <c r="AH11" s="24">
        <f t="shared" si="12"/>
        <v>0</v>
      </c>
      <c r="AI11" s="24">
        <f t="shared" si="13"/>
        <v>0</v>
      </c>
      <c r="AJ11" s="24">
        <f t="shared" si="14"/>
        <v>0</v>
      </c>
      <c r="AK11" s="24">
        <f t="shared" si="15"/>
        <v>0</v>
      </c>
      <c r="AL11" s="24">
        <f t="shared" si="16"/>
        <v>0</v>
      </c>
      <c r="AM11" s="24">
        <f t="shared" si="17"/>
        <v>0</v>
      </c>
      <c r="AN11" s="24">
        <f t="shared" si="18"/>
        <v>0</v>
      </c>
      <c r="AO11" s="24">
        <f t="shared" si="19"/>
        <v>0</v>
      </c>
    </row>
    <row r="12" spans="1:41" x14ac:dyDescent="0.25">
      <c r="A12" s="2">
        <v>9</v>
      </c>
      <c r="B12" s="1" t="str">
        <f>IF(ISBLANK(PRINCIPAL!B12)," ",PRINCIPAL!B12)</f>
        <v xml:space="preserve"> </v>
      </c>
      <c r="C12" s="14">
        <f t="shared" si="1"/>
        <v>0</v>
      </c>
      <c r="D12" s="12">
        <f t="shared" si="2"/>
        <v>0</v>
      </c>
      <c r="E12" s="10"/>
      <c r="F12" s="12">
        <f t="shared" si="0"/>
        <v>0</v>
      </c>
      <c r="G12" s="10"/>
      <c r="H12" s="12">
        <f t="shared" si="0"/>
        <v>0</v>
      </c>
      <c r="I12" s="10"/>
      <c r="J12" s="12">
        <f t="shared" si="0"/>
        <v>0</v>
      </c>
      <c r="K12" s="10"/>
      <c r="L12" s="12">
        <f t="shared" si="0"/>
        <v>0</v>
      </c>
      <c r="M12" s="10"/>
      <c r="N12" s="12">
        <f t="shared" si="3"/>
        <v>0</v>
      </c>
      <c r="O12" s="10"/>
      <c r="P12" s="12">
        <f t="shared" si="4"/>
        <v>0</v>
      </c>
      <c r="Q12" s="10"/>
      <c r="R12" s="12">
        <f t="shared" si="5"/>
        <v>0</v>
      </c>
      <c r="S12" s="10"/>
      <c r="Z12" s="24">
        <f t="shared" si="6"/>
        <v>0</v>
      </c>
      <c r="AA12" s="24">
        <f t="shared" si="7"/>
        <v>0</v>
      </c>
      <c r="AB12" s="24"/>
      <c r="AC12" s="24"/>
      <c r="AD12" s="24">
        <f t="shared" si="8"/>
        <v>0</v>
      </c>
      <c r="AE12" s="24">
        <f t="shared" si="9"/>
        <v>0</v>
      </c>
      <c r="AF12" s="24">
        <f t="shared" si="10"/>
        <v>0</v>
      </c>
      <c r="AG12" s="24">
        <f t="shared" si="11"/>
        <v>0</v>
      </c>
      <c r="AH12" s="24">
        <f t="shared" si="12"/>
        <v>0</v>
      </c>
      <c r="AI12" s="24">
        <f t="shared" si="13"/>
        <v>0</v>
      </c>
      <c r="AJ12" s="24">
        <f t="shared" si="14"/>
        <v>0</v>
      </c>
      <c r="AK12" s="24">
        <f t="shared" si="15"/>
        <v>0</v>
      </c>
      <c r="AL12" s="24">
        <f t="shared" si="16"/>
        <v>0</v>
      </c>
      <c r="AM12" s="24">
        <f t="shared" si="17"/>
        <v>0</v>
      </c>
      <c r="AN12" s="24">
        <f t="shared" si="18"/>
        <v>0</v>
      </c>
      <c r="AO12" s="24">
        <f t="shared" si="19"/>
        <v>0</v>
      </c>
    </row>
    <row r="13" spans="1:41" x14ac:dyDescent="0.25">
      <c r="A13" s="2">
        <v>10</v>
      </c>
      <c r="B13" s="2" t="str">
        <f>IF(ISBLANK(PRINCIPAL!B13)," ",PRINCIPAL!B13)</f>
        <v xml:space="preserve"> </v>
      </c>
      <c r="C13" s="14">
        <f t="shared" si="1"/>
        <v>0</v>
      </c>
      <c r="D13" s="12">
        <f t="shared" si="2"/>
        <v>0</v>
      </c>
      <c r="E13" s="9"/>
      <c r="F13" s="12">
        <f t="shared" si="0"/>
        <v>0</v>
      </c>
      <c r="G13" s="9"/>
      <c r="H13" s="12">
        <f t="shared" si="0"/>
        <v>0</v>
      </c>
      <c r="I13" s="9"/>
      <c r="J13" s="12">
        <f t="shared" si="0"/>
        <v>0</v>
      </c>
      <c r="K13" s="9"/>
      <c r="L13" s="12">
        <f t="shared" si="0"/>
        <v>0</v>
      </c>
      <c r="M13" s="9"/>
      <c r="N13" s="12">
        <f t="shared" si="3"/>
        <v>0</v>
      </c>
      <c r="O13" s="9"/>
      <c r="P13" s="12">
        <f t="shared" si="4"/>
        <v>0</v>
      </c>
      <c r="Q13" s="9"/>
      <c r="R13" s="12">
        <f t="shared" si="5"/>
        <v>0</v>
      </c>
      <c r="S13" s="9"/>
      <c r="Z13" s="24">
        <f t="shared" si="6"/>
        <v>0</v>
      </c>
      <c r="AA13" s="24">
        <f t="shared" si="7"/>
        <v>0</v>
      </c>
      <c r="AB13" s="24"/>
      <c r="AC13" s="24"/>
      <c r="AD13" s="24">
        <f t="shared" si="8"/>
        <v>0</v>
      </c>
      <c r="AE13" s="24">
        <f t="shared" si="9"/>
        <v>0</v>
      </c>
      <c r="AF13" s="24">
        <f t="shared" si="10"/>
        <v>0</v>
      </c>
      <c r="AG13" s="24">
        <f t="shared" si="11"/>
        <v>0</v>
      </c>
      <c r="AH13" s="24">
        <f t="shared" si="12"/>
        <v>0</v>
      </c>
      <c r="AI13" s="24">
        <f t="shared" si="13"/>
        <v>0</v>
      </c>
      <c r="AJ13" s="24">
        <f t="shared" si="14"/>
        <v>0</v>
      </c>
      <c r="AK13" s="24">
        <f t="shared" si="15"/>
        <v>0</v>
      </c>
      <c r="AL13" s="24">
        <f t="shared" si="16"/>
        <v>0</v>
      </c>
      <c r="AM13" s="24">
        <f t="shared" si="17"/>
        <v>0</v>
      </c>
      <c r="AN13" s="24">
        <f t="shared" si="18"/>
        <v>0</v>
      </c>
      <c r="AO13" s="24">
        <f t="shared" si="19"/>
        <v>0</v>
      </c>
    </row>
    <row r="14" spans="1:41" x14ac:dyDescent="0.25">
      <c r="A14" s="2">
        <v>11</v>
      </c>
      <c r="B14" s="1" t="str">
        <f>IF(ISBLANK(PRINCIPAL!B14)," ",PRINCIPAL!B14)</f>
        <v xml:space="preserve"> </v>
      </c>
      <c r="C14" s="14">
        <f t="shared" si="1"/>
        <v>0</v>
      </c>
      <c r="D14" s="12">
        <f t="shared" si="2"/>
        <v>0</v>
      </c>
      <c r="E14" s="10"/>
      <c r="F14" s="12">
        <f t="shared" si="0"/>
        <v>0</v>
      </c>
      <c r="G14" s="10"/>
      <c r="H14" s="12">
        <f t="shared" si="0"/>
        <v>0</v>
      </c>
      <c r="I14" s="10"/>
      <c r="J14" s="12">
        <f t="shared" si="0"/>
        <v>0</v>
      </c>
      <c r="K14" s="10"/>
      <c r="L14" s="12">
        <f t="shared" si="0"/>
        <v>0</v>
      </c>
      <c r="M14" s="10"/>
      <c r="N14" s="12">
        <f t="shared" si="3"/>
        <v>0</v>
      </c>
      <c r="O14" s="10"/>
      <c r="P14" s="12">
        <f t="shared" si="4"/>
        <v>0</v>
      </c>
      <c r="Q14" s="10"/>
      <c r="R14" s="12">
        <f t="shared" si="5"/>
        <v>0</v>
      </c>
      <c r="S14" s="10"/>
      <c r="Z14" s="24">
        <f t="shared" si="6"/>
        <v>0</v>
      </c>
      <c r="AA14" s="24">
        <f t="shared" si="7"/>
        <v>0</v>
      </c>
      <c r="AB14" s="24"/>
      <c r="AC14" s="24"/>
      <c r="AD14" s="24">
        <f t="shared" si="8"/>
        <v>0</v>
      </c>
      <c r="AE14" s="24">
        <f t="shared" si="9"/>
        <v>0</v>
      </c>
      <c r="AF14" s="24">
        <f t="shared" si="10"/>
        <v>0</v>
      </c>
      <c r="AG14" s="24">
        <f t="shared" si="11"/>
        <v>0</v>
      </c>
      <c r="AH14" s="24">
        <f t="shared" si="12"/>
        <v>0</v>
      </c>
      <c r="AI14" s="24">
        <f t="shared" si="13"/>
        <v>0</v>
      </c>
      <c r="AJ14" s="24">
        <f t="shared" si="14"/>
        <v>0</v>
      </c>
      <c r="AK14" s="24">
        <f t="shared" si="15"/>
        <v>0</v>
      </c>
      <c r="AL14" s="24">
        <f t="shared" si="16"/>
        <v>0</v>
      </c>
      <c r="AM14" s="24">
        <f t="shared" si="17"/>
        <v>0</v>
      </c>
      <c r="AN14" s="24">
        <f t="shared" si="18"/>
        <v>0</v>
      </c>
      <c r="AO14" s="24">
        <f t="shared" si="19"/>
        <v>0</v>
      </c>
    </row>
    <row r="15" spans="1:41" x14ac:dyDescent="0.25">
      <c r="A15" s="2">
        <v>12</v>
      </c>
      <c r="B15" s="2" t="str">
        <f>IF(ISBLANK(PRINCIPAL!B15)," ",PRINCIPAL!B15)</f>
        <v xml:space="preserve"> </v>
      </c>
      <c r="C15" s="14">
        <f t="shared" si="1"/>
        <v>0</v>
      </c>
      <c r="D15" s="12">
        <f t="shared" si="2"/>
        <v>0</v>
      </c>
      <c r="E15" s="9"/>
      <c r="F15" s="12">
        <f t="shared" si="0"/>
        <v>0</v>
      </c>
      <c r="G15" s="9"/>
      <c r="H15" s="12">
        <f t="shared" si="0"/>
        <v>0</v>
      </c>
      <c r="I15" s="9"/>
      <c r="J15" s="12">
        <f t="shared" si="0"/>
        <v>0</v>
      </c>
      <c r="K15" s="9"/>
      <c r="L15" s="12">
        <f t="shared" si="0"/>
        <v>0</v>
      </c>
      <c r="M15" s="9"/>
      <c r="N15" s="12">
        <f t="shared" si="3"/>
        <v>0</v>
      </c>
      <c r="O15" s="9"/>
      <c r="P15" s="12">
        <f t="shared" si="4"/>
        <v>0</v>
      </c>
      <c r="Q15" s="9"/>
      <c r="R15" s="12">
        <f t="shared" si="5"/>
        <v>0</v>
      </c>
      <c r="S15" s="9"/>
      <c r="Z15" s="24">
        <f t="shared" si="6"/>
        <v>0</v>
      </c>
      <c r="AA15" s="24">
        <f t="shared" si="7"/>
        <v>0</v>
      </c>
      <c r="AB15" s="24"/>
      <c r="AC15" s="24"/>
      <c r="AD15" s="24">
        <f t="shared" si="8"/>
        <v>0</v>
      </c>
      <c r="AE15" s="24">
        <f t="shared" si="9"/>
        <v>0</v>
      </c>
      <c r="AF15" s="24">
        <f t="shared" si="10"/>
        <v>0</v>
      </c>
      <c r="AG15" s="24">
        <f t="shared" si="11"/>
        <v>0</v>
      </c>
      <c r="AH15" s="24">
        <f t="shared" si="12"/>
        <v>0</v>
      </c>
      <c r="AI15" s="24">
        <f t="shared" si="13"/>
        <v>0</v>
      </c>
      <c r="AJ15" s="24">
        <f t="shared" si="14"/>
        <v>0</v>
      </c>
      <c r="AK15" s="24">
        <f t="shared" si="15"/>
        <v>0</v>
      </c>
      <c r="AL15" s="24">
        <f t="shared" si="16"/>
        <v>0</v>
      </c>
      <c r="AM15" s="24">
        <f t="shared" si="17"/>
        <v>0</v>
      </c>
      <c r="AN15" s="24">
        <f t="shared" si="18"/>
        <v>0</v>
      </c>
      <c r="AO15" s="24">
        <f t="shared" si="19"/>
        <v>0</v>
      </c>
    </row>
    <row r="16" spans="1:41" x14ac:dyDescent="0.25">
      <c r="A16" s="2">
        <v>13</v>
      </c>
      <c r="B16" s="1" t="str">
        <f>IF(ISBLANK(PRINCIPAL!B16)," ",PRINCIPAL!B16)</f>
        <v xml:space="preserve"> </v>
      </c>
      <c r="C16" s="14">
        <f t="shared" si="1"/>
        <v>0</v>
      </c>
      <c r="D16" s="12">
        <f t="shared" si="2"/>
        <v>0</v>
      </c>
      <c r="E16" s="10"/>
      <c r="F16" s="12">
        <f t="shared" si="0"/>
        <v>0</v>
      </c>
      <c r="G16" s="10"/>
      <c r="H16" s="12">
        <f t="shared" si="0"/>
        <v>0</v>
      </c>
      <c r="I16" s="10"/>
      <c r="J16" s="12">
        <f t="shared" si="0"/>
        <v>0</v>
      </c>
      <c r="K16" s="10"/>
      <c r="L16" s="12">
        <f t="shared" si="0"/>
        <v>0</v>
      </c>
      <c r="M16" s="10"/>
      <c r="N16" s="12">
        <f t="shared" si="3"/>
        <v>0</v>
      </c>
      <c r="O16" s="10"/>
      <c r="P16" s="12">
        <f t="shared" si="4"/>
        <v>0</v>
      </c>
      <c r="Q16" s="10"/>
      <c r="R16" s="12">
        <f t="shared" si="5"/>
        <v>0</v>
      </c>
      <c r="S16" s="10"/>
      <c r="Z16" s="24">
        <f t="shared" si="6"/>
        <v>0</v>
      </c>
      <c r="AA16" s="24">
        <f t="shared" si="7"/>
        <v>0</v>
      </c>
      <c r="AB16" s="24"/>
      <c r="AC16" s="24"/>
      <c r="AD16" s="24">
        <f t="shared" si="8"/>
        <v>0</v>
      </c>
      <c r="AE16" s="24">
        <f t="shared" si="9"/>
        <v>0</v>
      </c>
      <c r="AF16" s="24">
        <f t="shared" si="10"/>
        <v>0</v>
      </c>
      <c r="AG16" s="24">
        <f t="shared" si="11"/>
        <v>0</v>
      </c>
      <c r="AH16" s="24">
        <f t="shared" si="12"/>
        <v>0</v>
      </c>
      <c r="AI16" s="24">
        <f t="shared" si="13"/>
        <v>0</v>
      </c>
      <c r="AJ16" s="24">
        <f t="shared" si="14"/>
        <v>0</v>
      </c>
      <c r="AK16" s="24">
        <f t="shared" si="15"/>
        <v>0</v>
      </c>
      <c r="AL16" s="24">
        <f t="shared" si="16"/>
        <v>0</v>
      </c>
      <c r="AM16" s="24">
        <f t="shared" si="17"/>
        <v>0</v>
      </c>
      <c r="AN16" s="24">
        <f t="shared" si="18"/>
        <v>0</v>
      </c>
      <c r="AO16" s="24">
        <f t="shared" si="19"/>
        <v>0</v>
      </c>
    </row>
    <row r="17" spans="1:41" x14ac:dyDescent="0.25">
      <c r="A17" s="2">
        <v>14</v>
      </c>
      <c r="B17" s="2" t="str">
        <f>IF(ISBLANK(PRINCIPAL!B17)," ",PRINCIPAL!B17)</f>
        <v xml:space="preserve"> </v>
      </c>
      <c r="C17" s="14">
        <f t="shared" si="1"/>
        <v>0</v>
      </c>
      <c r="D17" s="12">
        <f t="shared" si="2"/>
        <v>0</v>
      </c>
      <c r="E17" s="9"/>
      <c r="F17" s="12">
        <f t="shared" si="0"/>
        <v>0</v>
      </c>
      <c r="G17" s="9"/>
      <c r="H17" s="12">
        <f t="shared" si="0"/>
        <v>0</v>
      </c>
      <c r="I17" s="9"/>
      <c r="J17" s="12">
        <f t="shared" si="0"/>
        <v>0</v>
      </c>
      <c r="K17" s="9"/>
      <c r="L17" s="12">
        <f t="shared" si="0"/>
        <v>0</v>
      </c>
      <c r="M17" s="9"/>
      <c r="N17" s="12">
        <f t="shared" si="3"/>
        <v>0</v>
      </c>
      <c r="O17" s="9"/>
      <c r="P17" s="12">
        <f t="shared" si="4"/>
        <v>0</v>
      </c>
      <c r="Q17" s="9"/>
      <c r="R17" s="12">
        <f t="shared" si="5"/>
        <v>0</v>
      </c>
      <c r="S17" s="9"/>
      <c r="Z17" s="24">
        <f t="shared" si="6"/>
        <v>0</v>
      </c>
      <c r="AA17" s="24">
        <f t="shared" si="7"/>
        <v>0</v>
      </c>
      <c r="AB17" s="24"/>
      <c r="AC17" s="24"/>
      <c r="AD17" s="24">
        <f t="shared" si="8"/>
        <v>0</v>
      </c>
      <c r="AE17" s="24">
        <f t="shared" si="9"/>
        <v>0</v>
      </c>
      <c r="AF17" s="24">
        <f t="shared" si="10"/>
        <v>0</v>
      </c>
      <c r="AG17" s="24">
        <f t="shared" si="11"/>
        <v>0</v>
      </c>
      <c r="AH17" s="24">
        <f t="shared" si="12"/>
        <v>0</v>
      </c>
      <c r="AI17" s="24">
        <f t="shared" si="13"/>
        <v>0</v>
      </c>
      <c r="AJ17" s="24">
        <f t="shared" si="14"/>
        <v>0</v>
      </c>
      <c r="AK17" s="24">
        <f t="shared" si="15"/>
        <v>0</v>
      </c>
      <c r="AL17" s="24">
        <f t="shared" si="16"/>
        <v>0</v>
      </c>
      <c r="AM17" s="24">
        <f t="shared" si="17"/>
        <v>0</v>
      </c>
      <c r="AN17" s="24">
        <f t="shared" si="18"/>
        <v>0</v>
      </c>
      <c r="AO17" s="24">
        <f t="shared" si="19"/>
        <v>0</v>
      </c>
    </row>
    <row r="18" spans="1:41" x14ac:dyDescent="0.25">
      <c r="A18" s="2">
        <v>15</v>
      </c>
      <c r="B18" s="1" t="str">
        <f>IF(ISBLANK(PRINCIPAL!B18)," ",PRINCIPAL!B18)</f>
        <v xml:space="preserve"> </v>
      </c>
      <c r="C18" s="14">
        <f t="shared" si="1"/>
        <v>0</v>
      </c>
      <c r="D18" s="12">
        <f t="shared" si="2"/>
        <v>0</v>
      </c>
      <c r="E18" s="10"/>
      <c r="F18" s="12">
        <f t="shared" si="0"/>
        <v>0</v>
      </c>
      <c r="G18" s="10"/>
      <c r="H18" s="12">
        <f t="shared" si="0"/>
        <v>0</v>
      </c>
      <c r="I18" s="10"/>
      <c r="J18" s="12">
        <f t="shared" si="0"/>
        <v>0</v>
      </c>
      <c r="K18" s="10"/>
      <c r="L18" s="12">
        <f t="shared" si="0"/>
        <v>0</v>
      </c>
      <c r="M18" s="10"/>
      <c r="N18" s="12">
        <f t="shared" si="3"/>
        <v>0</v>
      </c>
      <c r="O18" s="10"/>
      <c r="P18" s="12">
        <f t="shared" si="4"/>
        <v>0</v>
      </c>
      <c r="Q18" s="10"/>
      <c r="R18" s="12">
        <f t="shared" si="5"/>
        <v>0</v>
      </c>
      <c r="S18" s="10"/>
      <c r="Z18" s="24">
        <f t="shared" si="6"/>
        <v>0</v>
      </c>
      <c r="AA18" s="24">
        <f t="shared" si="7"/>
        <v>0</v>
      </c>
      <c r="AB18" s="24"/>
      <c r="AC18" s="24"/>
      <c r="AD18" s="24">
        <f t="shared" si="8"/>
        <v>0</v>
      </c>
      <c r="AE18" s="24">
        <f t="shared" si="9"/>
        <v>0</v>
      </c>
      <c r="AF18" s="24">
        <f t="shared" si="10"/>
        <v>0</v>
      </c>
      <c r="AG18" s="24">
        <f t="shared" si="11"/>
        <v>0</v>
      </c>
      <c r="AH18" s="24">
        <f t="shared" si="12"/>
        <v>0</v>
      </c>
      <c r="AI18" s="24">
        <f t="shared" si="13"/>
        <v>0</v>
      </c>
      <c r="AJ18" s="24">
        <f t="shared" si="14"/>
        <v>0</v>
      </c>
      <c r="AK18" s="24">
        <f t="shared" si="15"/>
        <v>0</v>
      </c>
      <c r="AL18" s="24">
        <f t="shared" si="16"/>
        <v>0</v>
      </c>
      <c r="AM18" s="24">
        <f t="shared" si="17"/>
        <v>0</v>
      </c>
      <c r="AN18" s="24">
        <f t="shared" si="18"/>
        <v>0</v>
      </c>
      <c r="AO18" s="24">
        <f t="shared" si="19"/>
        <v>0</v>
      </c>
    </row>
    <row r="19" spans="1:41" x14ac:dyDescent="0.25">
      <c r="A19" s="2">
        <v>16</v>
      </c>
      <c r="B19" s="2" t="str">
        <f>IF(ISBLANK(PRINCIPAL!B19)," ",PRINCIPAL!B19)</f>
        <v xml:space="preserve"> </v>
      </c>
      <c r="C19" s="14">
        <f t="shared" si="1"/>
        <v>0</v>
      </c>
      <c r="D19" s="12">
        <f t="shared" si="2"/>
        <v>0</v>
      </c>
      <c r="E19" s="9"/>
      <c r="F19" s="12">
        <f t="shared" si="0"/>
        <v>0</v>
      </c>
      <c r="G19" s="9"/>
      <c r="H19" s="12">
        <f t="shared" si="0"/>
        <v>0</v>
      </c>
      <c r="I19" s="9"/>
      <c r="J19" s="12">
        <f t="shared" si="0"/>
        <v>0</v>
      </c>
      <c r="K19" s="9"/>
      <c r="L19" s="12">
        <f t="shared" si="0"/>
        <v>0</v>
      </c>
      <c r="M19" s="9"/>
      <c r="N19" s="12">
        <f t="shared" si="3"/>
        <v>0</v>
      </c>
      <c r="O19" s="9"/>
      <c r="P19" s="12">
        <f t="shared" si="4"/>
        <v>0</v>
      </c>
      <c r="Q19" s="9"/>
      <c r="R19" s="12">
        <f t="shared" si="5"/>
        <v>0</v>
      </c>
      <c r="S19" s="9"/>
      <c r="Z19" s="24">
        <f t="shared" si="6"/>
        <v>0</v>
      </c>
      <c r="AA19" s="24">
        <f t="shared" si="7"/>
        <v>0</v>
      </c>
      <c r="AB19" s="24"/>
      <c r="AC19" s="24"/>
      <c r="AD19" s="24">
        <f t="shared" si="8"/>
        <v>0</v>
      </c>
      <c r="AE19" s="24">
        <f t="shared" si="9"/>
        <v>0</v>
      </c>
      <c r="AF19" s="24">
        <f t="shared" si="10"/>
        <v>0</v>
      </c>
      <c r="AG19" s="24">
        <f t="shared" si="11"/>
        <v>0</v>
      </c>
      <c r="AH19" s="24">
        <f t="shared" si="12"/>
        <v>0</v>
      </c>
      <c r="AI19" s="24">
        <f t="shared" si="13"/>
        <v>0</v>
      </c>
      <c r="AJ19" s="24">
        <f t="shared" si="14"/>
        <v>0</v>
      </c>
      <c r="AK19" s="24">
        <f t="shared" si="15"/>
        <v>0</v>
      </c>
      <c r="AL19" s="24">
        <f t="shared" si="16"/>
        <v>0</v>
      </c>
      <c r="AM19" s="24">
        <f t="shared" si="17"/>
        <v>0</v>
      </c>
      <c r="AN19" s="24">
        <f t="shared" si="18"/>
        <v>0</v>
      </c>
      <c r="AO19" s="24">
        <f t="shared" si="19"/>
        <v>0</v>
      </c>
    </row>
    <row r="20" spans="1:41" x14ac:dyDescent="0.25">
      <c r="A20" s="2">
        <v>17</v>
      </c>
      <c r="B20" s="1" t="str">
        <f>IF(ISBLANK(PRINCIPAL!B20)," ",PRINCIPAL!B20)</f>
        <v xml:space="preserve"> </v>
      </c>
      <c r="C20" s="14">
        <f t="shared" si="1"/>
        <v>0</v>
      </c>
      <c r="D20" s="12">
        <f t="shared" si="2"/>
        <v>0</v>
      </c>
      <c r="E20" s="10"/>
      <c r="F20" s="12">
        <f t="shared" ref="F20:F43" si="20">IF(ISBLANK(G20),0,1)</f>
        <v>0</v>
      </c>
      <c r="G20" s="10"/>
      <c r="H20" s="12">
        <f t="shared" ref="H20:H43" si="21">IF(ISBLANK(I20),0,1)</f>
        <v>0</v>
      </c>
      <c r="I20" s="10"/>
      <c r="J20" s="12">
        <f t="shared" ref="J20:J43" si="22">IF(ISBLANK(K20),0,1)</f>
        <v>0</v>
      </c>
      <c r="K20" s="10"/>
      <c r="L20" s="12">
        <f t="shared" ref="L20:L43" si="23">IF(ISBLANK(M20),0,1)</f>
        <v>0</v>
      </c>
      <c r="M20" s="10"/>
      <c r="N20" s="12">
        <f t="shared" si="3"/>
        <v>0</v>
      </c>
      <c r="O20" s="10"/>
      <c r="P20" s="12">
        <f t="shared" si="4"/>
        <v>0</v>
      </c>
      <c r="Q20" s="10"/>
      <c r="R20" s="12">
        <f t="shared" si="5"/>
        <v>0</v>
      </c>
      <c r="S20" s="10"/>
      <c r="Z20" s="24">
        <f t="shared" si="6"/>
        <v>0</v>
      </c>
      <c r="AA20" s="24">
        <f t="shared" si="7"/>
        <v>0</v>
      </c>
      <c r="AB20" s="24"/>
      <c r="AC20" s="24"/>
      <c r="AD20" s="24">
        <f t="shared" si="8"/>
        <v>0</v>
      </c>
      <c r="AE20" s="24">
        <f t="shared" si="9"/>
        <v>0</v>
      </c>
      <c r="AF20" s="24">
        <f t="shared" si="10"/>
        <v>0</v>
      </c>
      <c r="AG20" s="24">
        <f t="shared" si="11"/>
        <v>0</v>
      </c>
      <c r="AH20" s="24">
        <f t="shared" si="12"/>
        <v>0</v>
      </c>
      <c r="AI20" s="24">
        <f t="shared" si="13"/>
        <v>0</v>
      </c>
      <c r="AJ20" s="24">
        <f t="shared" si="14"/>
        <v>0</v>
      </c>
      <c r="AK20" s="24">
        <f t="shared" si="15"/>
        <v>0</v>
      </c>
      <c r="AL20" s="24">
        <f t="shared" si="16"/>
        <v>0</v>
      </c>
      <c r="AM20" s="24">
        <f t="shared" si="17"/>
        <v>0</v>
      </c>
      <c r="AN20" s="24">
        <f t="shared" si="18"/>
        <v>0</v>
      </c>
      <c r="AO20" s="24">
        <f t="shared" si="19"/>
        <v>0</v>
      </c>
    </row>
    <row r="21" spans="1:41" x14ac:dyDescent="0.25">
      <c r="A21" s="2">
        <v>18</v>
      </c>
      <c r="B21" s="2" t="str">
        <f>IF(ISBLANK(PRINCIPAL!B21)," ",PRINCIPAL!B21)</f>
        <v xml:space="preserve"> </v>
      </c>
      <c r="C21" s="14">
        <f t="shared" si="1"/>
        <v>0</v>
      </c>
      <c r="D21" s="12">
        <f t="shared" si="2"/>
        <v>0</v>
      </c>
      <c r="E21" s="9"/>
      <c r="F21" s="12">
        <f t="shared" si="20"/>
        <v>0</v>
      </c>
      <c r="G21" s="9"/>
      <c r="H21" s="12">
        <f t="shared" si="21"/>
        <v>0</v>
      </c>
      <c r="I21" s="9"/>
      <c r="J21" s="12">
        <f t="shared" si="22"/>
        <v>0</v>
      </c>
      <c r="K21" s="9"/>
      <c r="L21" s="12">
        <f t="shared" si="23"/>
        <v>0</v>
      </c>
      <c r="M21" s="9"/>
      <c r="N21" s="12">
        <f t="shared" si="3"/>
        <v>0</v>
      </c>
      <c r="O21" s="9"/>
      <c r="P21" s="12">
        <f t="shared" si="4"/>
        <v>0</v>
      </c>
      <c r="Q21" s="9"/>
      <c r="R21" s="12">
        <f t="shared" si="5"/>
        <v>0</v>
      </c>
      <c r="S21" s="9"/>
      <c r="Z21" s="24">
        <f t="shared" si="6"/>
        <v>0</v>
      </c>
      <c r="AA21" s="24">
        <f t="shared" si="7"/>
        <v>0</v>
      </c>
      <c r="AB21" s="24"/>
      <c r="AC21" s="24"/>
      <c r="AD21" s="24">
        <f t="shared" si="8"/>
        <v>0</v>
      </c>
      <c r="AE21" s="24">
        <f t="shared" si="9"/>
        <v>0</v>
      </c>
      <c r="AF21" s="24">
        <f t="shared" si="10"/>
        <v>0</v>
      </c>
      <c r="AG21" s="24">
        <f t="shared" si="11"/>
        <v>0</v>
      </c>
      <c r="AH21" s="24">
        <f t="shared" si="12"/>
        <v>0</v>
      </c>
      <c r="AI21" s="24">
        <f t="shared" si="13"/>
        <v>0</v>
      </c>
      <c r="AJ21" s="24">
        <f t="shared" si="14"/>
        <v>0</v>
      </c>
      <c r="AK21" s="24">
        <f t="shared" si="15"/>
        <v>0</v>
      </c>
      <c r="AL21" s="24">
        <f t="shared" si="16"/>
        <v>0</v>
      </c>
      <c r="AM21" s="24">
        <f t="shared" si="17"/>
        <v>0</v>
      </c>
      <c r="AN21" s="24">
        <f t="shared" si="18"/>
        <v>0</v>
      </c>
      <c r="AO21" s="24">
        <f t="shared" si="19"/>
        <v>0</v>
      </c>
    </row>
    <row r="22" spans="1:41" x14ac:dyDescent="0.25">
      <c r="A22" s="2">
        <v>19</v>
      </c>
      <c r="B22" s="1" t="str">
        <f>IF(ISBLANK(PRINCIPAL!B22)," ",PRINCIPAL!B22)</f>
        <v xml:space="preserve"> </v>
      </c>
      <c r="C22" s="14">
        <f t="shared" si="1"/>
        <v>0</v>
      </c>
      <c r="D22" s="12">
        <f t="shared" si="2"/>
        <v>0</v>
      </c>
      <c r="E22" s="10"/>
      <c r="F22" s="12">
        <f t="shared" si="20"/>
        <v>0</v>
      </c>
      <c r="G22" s="10"/>
      <c r="H22" s="12">
        <f t="shared" si="21"/>
        <v>0</v>
      </c>
      <c r="I22" s="10"/>
      <c r="J22" s="12">
        <f t="shared" si="22"/>
        <v>0</v>
      </c>
      <c r="K22" s="10"/>
      <c r="L22" s="12">
        <f t="shared" si="23"/>
        <v>0</v>
      </c>
      <c r="M22" s="10"/>
      <c r="N22" s="12">
        <f t="shared" si="3"/>
        <v>0</v>
      </c>
      <c r="O22" s="10"/>
      <c r="P22" s="12">
        <f t="shared" si="4"/>
        <v>0</v>
      </c>
      <c r="Q22" s="10"/>
      <c r="R22" s="12">
        <f t="shared" si="5"/>
        <v>0</v>
      </c>
      <c r="S22" s="10"/>
      <c r="Z22" s="24">
        <f t="shared" si="6"/>
        <v>0</v>
      </c>
      <c r="AA22" s="24">
        <f t="shared" si="7"/>
        <v>0</v>
      </c>
      <c r="AB22" s="24"/>
      <c r="AC22" s="24"/>
      <c r="AD22" s="24">
        <f t="shared" si="8"/>
        <v>0</v>
      </c>
      <c r="AE22" s="24">
        <f t="shared" si="9"/>
        <v>0</v>
      </c>
      <c r="AF22" s="24">
        <f t="shared" si="10"/>
        <v>0</v>
      </c>
      <c r="AG22" s="24">
        <f t="shared" si="11"/>
        <v>0</v>
      </c>
      <c r="AH22" s="24">
        <f t="shared" si="12"/>
        <v>0</v>
      </c>
      <c r="AI22" s="24">
        <f t="shared" si="13"/>
        <v>0</v>
      </c>
      <c r="AJ22" s="24">
        <f t="shared" si="14"/>
        <v>0</v>
      </c>
      <c r="AK22" s="24">
        <f t="shared" si="15"/>
        <v>0</v>
      </c>
      <c r="AL22" s="24">
        <f t="shared" si="16"/>
        <v>0</v>
      </c>
      <c r="AM22" s="24">
        <f t="shared" si="17"/>
        <v>0</v>
      </c>
      <c r="AN22" s="24">
        <f t="shared" si="18"/>
        <v>0</v>
      </c>
      <c r="AO22" s="24">
        <f t="shared" si="19"/>
        <v>0</v>
      </c>
    </row>
    <row r="23" spans="1:41" x14ac:dyDescent="0.25">
      <c r="A23" s="2">
        <v>20</v>
      </c>
      <c r="B23" s="2" t="str">
        <f>IF(ISBLANK(PRINCIPAL!B23)," ",PRINCIPAL!B23)</f>
        <v xml:space="preserve"> </v>
      </c>
      <c r="C23" s="14">
        <f t="shared" si="1"/>
        <v>0</v>
      </c>
      <c r="D23" s="12">
        <f t="shared" si="2"/>
        <v>0</v>
      </c>
      <c r="E23" s="9"/>
      <c r="F23" s="12">
        <f t="shared" si="20"/>
        <v>0</v>
      </c>
      <c r="G23" s="9"/>
      <c r="H23" s="12">
        <f t="shared" si="21"/>
        <v>0</v>
      </c>
      <c r="I23" s="9"/>
      <c r="J23" s="12">
        <f t="shared" si="22"/>
        <v>0</v>
      </c>
      <c r="K23" s="9"/>
      <c r="L23" s="12">
        <f t="shared" si="23"/>
        <v>0</v>
      </c>
      <c r="M23" s="9"/>
      <c r="N23" s="12">
        <f t="shared" si="3"/>
        <v>0</v>
      </c>
      <c r="O23" s="9"/>
      <c r="P23" s="12">
        <f t="shared" si="4"/>
        <v>0</v>
      </c>
      <c r="Q23" s="9"/>
      <c r="R23" s="12">
        <f t="shared" si="5"/>
        <v>0</v>
      </c>
      <c r="S23" s="9"/>
      <c r="Z23" s="24">
        <f t="shared" si="6"/>
        <v>0</v>
      </c>
      <c r="AA23" s="24">
        <f t="shared" si="7"/>
        <v>0</v>
      </c>
      <c r="AB23" s="24"/>
      <c r="AC23" s="24"/>
      <c r="AD23" s="24">
        <f t="shared" si="8"/>
        <v>0</v>
      </c>
      <c r="AE23" s="24">
        <f t="shared" si="9"/>
        <v>0</v>
      </c>
      <c r="AF23" s="24">
        <f t="shared" si="10"/>
        <v>0</v>
      </c>
      <c r="AG23" s="24">
        <f t="shared" si="11"/>
        <v>0</v>
      </c>
      <c r="AH23" s="24">
        <f t="shared" si="12"/>
        <v>0</v>
      </c>
      <c r="AI23" s="24">
        <f t="shared" si="13"/>
        <v>0</v>
      </c>
      <c r="AJ23" s="24">
        <f t="shared" si="14"/>
        <v>0</v>
      </c>
      <c r="AK23" s="24">
        <f t="shared" si="15"/>
        <v>0</v>
      </c>
      <c r="AL23" s="24">
        <f t="shared" si="16"/>
        <v>0</v>
      </c>
      <c r="AM23" s="24">
        <f t="shared" si="17"/>
        <v>0</v>
      </c>
      <c r="AN23" s="24">
        <f t="shared" si="18"/>
        <v>0</v>
      </c>
      <c r="AO23" s="24">
        <f t="shared" si="19"/>
        <v>0</v>
      </c>
    </row>
    <row r="24" spans="1:41" x14ac:dyDescent="0.25">
      <c r="A24" s="2">
        <v>21</v>
      </c>
      <c r="B24" s="1" t="str">
        <f>IF(ISBLANK(PRINCIPAL!B24)," ",PRINCIPAL!B24)</f>
        <v xml:space="preserve"> </v>
      </c>
      <c r="C24" s="14">
        <f t="shared" si="1"/>
        <v>0</v>
      </c>
      <c r="D24" s="12">
        <f t="shared" si="2"/>
        <v>0</v>
      </c>
      <c r="E24" s="10"/>
      <c r="F24" s="12">
        <f t="shared" si="20"/>
        <v>0</v>
      </c>
      <c r="G24" s="10"/>
      <c r="H24" s="12">
        <f t="shared" si="21"/>
        <v>0</v>
      </c>
      <c r="I24" s="10"/>
      <c r="J24" s="12">
        <f t="shared" si="22"/>
        <v>0</v>
      </c>
      <c r="K24" s="10"/>
      <c r="L24" s="12">
        <f t="shared" si="23"/>
        <v>0</v>
      </c>
      <c r="M24" s="10"/>
      <c r="N24" s="12">
        <f t="shared" si="3"/>
        <v>0</v>
      </c>
      <c r="O24" s="10"/>
      <c r="P24" s="12">
        <f t="shared" si="4"/>
        <v>0</v>
      </c>
      <c r="Q24" s="10"/>
      <c r="R24" s="12">
        <f t="shared" si="5"/>
        <v>0</v>
      </c>
      <c r="S24" s="10"/>
      <c r="Z24" s="24">
        <f t="shared" si="6"/>
        <v>0</v>
      </c>
      <c r="AA24" s="24">
        <f t="shared" si="7"/>
        <v>0</v>
      </c>
      <c r="AB24" s="24"/>
      <c r="AC24" s="24"/>
      <c r="AD24" s="24">
        <f t="shared" si="8"/>
        <v>0</v>
      </c>
      <c r="AE24" s="24">
        <f t="shared" si="9"/>
        <v>0</v>
      </c>
      <c r="AF24" s="24">
        <f t="shared" si="10"/>
        <v>0</v>
      </c>
      <c r="AG24" s="24">
        <f t="shared" si="11"/>
        <v>0</v>
      </c>
      <c r="AH24" s="24">
        <f t="shared" si="12"/>
        <v>0</v>
      </c>
      <c r="AI24" s="24">
        <f t="shared" si="13"/>
        <v>0</v>
      </c>
      <c r="AJ24" s="24">
        <f t="shared" si="14"/>
        <v>0</v>
      </c>
      <c r="AK24" s="24">
        <f t="shared" si="15"/>
        <v>0</v>
      </c>
      <c r="AL24" s="24">
        <f t="shared" si="16"/>
        <v>0</v>
      </c>
      <c r="AM24" s="24">
        <f t="shared" si="17"/>
        <v>0</v>
      </c>
      <c r="AN24" s="24">
        <f t="shared" si="18"/>
        <v>0</v>
      </c>
      <c r="AO24" s="24">
        <f t="shared" si="19"/>
        <v>0</v>
      </c>
    </row>
    <row r="25" spans="1:41" x14ac:dyDescent="0.25">
      <c r="A25" s="2">
        <v>22</v>
      </c>
      <c r="B25" s="2" t="str">
        <f>IF(ISBLANK(PRINCIPAL!B25)," ",PRINCIPAL!B25)</f>
        <v xml:space="preserve"> </v>
      </c>
      <c r="C25" s="14">
        <f t="shared" si="1"/>
        <v>0</v>
      </c>
      <c r="D25" s="12">
        <f t="shared" si="2"/>
        <v>0</v>
      </c>
      <c r="E25" s="9"/>
      <c r="F25" s="12">
        <f t="shared" si="20"/>
        <v>0</v>
      </c>
      <c r="G25" s="9"/>
      <c r="H25" s="12">
        <f t="shared" si="21"/>
        <v>0</v>
      </c>
      <c r="I25" s="9"/>
      <c r="J25" s="12">
        <f t="shared" si="22"/>
        <v>0</v>
      </c>
      <c r="K25" s="9"/>
      <c r="L25" s="12">
        <f t="shared" si="23"/>
        <v>0</v>
      </c>
      <c r="M25" s="9"/>
      <c r="N25" s="12">
        <f t="shared" si="3"/>
        <v>0</v>
      </c>
      <c r="O25" s="9"/>
      <c r="P25" s="12">
        <f t="shared" si="4"/>
        <v>0</v>
      </c>
      <c r="Q25" s="9"/>
      <c r="R25" s="12">
        <f t="shared" si="5"/>
        <v>0</v>
      </c>
      <c r="S25" s="9"/>
      <c r="Z25" s="24">
        <f t="shared" si="6"/>
        <v>0</v>
      </c>
      <c r="AA25" s="24">
        <f t="shared" si="7"/>
        <v>0</v>
      </c>
      <c r="AB25" s="24"/>
      <c r="AC25" s="24"/>
      <c r="AD25" s="24">
        <f t="shared" si="8"/>
        <v>0</v>
      </c>
      <c r="AE25" s="24">
        <f t="shared" si="9"/>
        <v>0</v>
      </c>
      <c r="AF25" s="24">
        <f t="shared" si="10"/>
        <v>0</v>
      </c>
      <c r="AG25" s="24">
        <f t="shared" si="11"/>
        <v>0</v>
      </c>
      <c r="AH25" s="24">
        <f t="shared" si="12"/>
        <v>0</v>
      </c>
      <c r="AI25" s="24">
        <f t="shared" si="13"/>
        <v>0</v>
      </c>
      <c r="AJ25" s="24">
        <f t="shared" si="14"/>
        <v>0</v>
      </c>
      <c r="AK25" s="24">
        <f t="shared" si="15"/>
        <v>0</v>
      </c>
      <c r="AL25" s="24">
        <f t="shared" si="16"/>
        <v>0</v>
      </c>
      <c r="AM25" s="24">
        <f t="shared" si="17"/>
        <v>0</v>
      </c>
      <c r="AN25" s="24">
        <f t="shared" si="18"/>
        <v>0</v>
      </c>
      <c r="AO25" s="24">
        <f t="shared" si="19"/>
        <v>0</v>
      </c>
    </row>
    <row r="26" spans="1:41" x14ac:dyDescent="0.25">
      <c r="A26" s="2">
        <v>23</v>
      </c>
      <c r="B26" s="1" t="str">
        <f>IF(ISBLANK(PRINCIPAL!B26)," ",PRINCIPAL!B26)</f>
        <v xml:space="preserve"> </v>
      </c>
      <c r="C26" s="14">
        <f t="shared" si="1"/>
        <v>0</v>
      </c>
      <c r="D26" s="12">
        <f t="shared" si="2"/>
        <v>0</v>
      </c>
      <c r="E26" s="10"/>
      <c r="F26" s="12">
        <f t="shared" si="20"/>
        <v>0</v>
      </c>
      <c r="G26" s="10"/>
      <c r="H26" s="12">
        <f t="shared" si="21"/>
        <v>0</v>
      </c>
      <c r="I26" s="10"/>
      <c r="J26" s="12">
        <f t="shared" si="22"/>
        <v>0</v>
      </c>
      <c r="K26" s="10"/>
      <c r="L26" s="12">
        <f t="shared" si="23"/>
        <v>0</v>
      </c>
      <c r="M26" s="10"/>
      <c r="N26" s="12">
        <f t="shared" si="3"/>
        <v>0</v>
      </c>
      <c r="O26" s="10"/>
      <c r="P26" s="12">
        <f t="shared" si="4"/>
        <v>0</v>
      </c>
      <c r="Q26" s="10"/>
      <c r="R26" s="12">
        <f t="shared" si="5"/>
        <v>0</v>
      </c>
      <c r="S26" s="10"/>
      <c r="Z26" s="24">
        <f t="shared" si="6"/>
        <v>0</v>
      </c>
      <c r="AA26" s="24">
        <f t="shared" si="7"/>
        <v>0</v>
      </c>
      <c r="AB26" s="24"/>
      <c r="AC26" s="24"/>
      <c r="AD26" s="24">
        <f t="shared" si="8"/>
        <v>0</v>
      </c>
      <c r="AE26" s="24">
        <f t="shared" si="9"/>
        <v>0</v>
      </c>
      <c r="AF26" s="24">
        <f t="shared" si="10"/>
        <v>0</v>
      </c>
      <c r="AG26" s="24">
        <f t="shared" si="11"/>
        <v>0</v>
      </c>
      <c r="AH26" s="24">
        <f t="shared" si="12"/>
        <v>0</v>
      </c>
      <c r="AI26" s="24">
        <f t="shared" si="13"/>
        <v>0</v>
      </c>
      <c r="AJ26" s="24">
        <f t="shared" si="14"/>
        <v>0</v>
      </c>
      <c r="AK26" s="24">
        <f t="shared" si="15"/>
        <v>0</v>
      </c>
      <c r="AL26" s="24">
        <f t="shared" si="16"/>
        <v>0</v>
      </c>
      <c r="AM26" s="24">
        <f t="shared" si="17"/>
        <v>0</v>
      </c>
      <c r="AN26" s="24">
        <f t="shared" si="18"/>
        <v>0</v>
      </c>
      <c r="AO26" s="24">
        <f t="shared" si="19"/>
        <v>0</v>
      </c>
    </row>
    <row r="27" spans="1:41" x14ac:dyDescent="0.25">
      <c r="A27" s="2">
        <v>24</v>
      </c>
      <c r="B27" s="2" t="str">
        <f>IF(ISBLANK(PRINCIPAL!B27)," ",PRINCIPAL!B27)</f>
        <v xml:space="preserve"> </v>
      </c>
      <c r="C27" s="14">
        <f t="shared" si="1"/>
        <v>0</v>
      </c>
      <c r="D27" s="12">
        <f t="shared" si="2"/>
        <v>0</v>
      </c>
      <c r="E27" s="9"/>
      <c r="F27" s="12">
        <f t="shared" si="20"/>
        <v>0</v>
      </c>
      <c r="G27" s="9"/>
      <c r="H27" s="12">
        <f t="shared" si="21"/>
        <v>0</v>
      </c>
      <c r="I27" s="9"/>
      <c r="J27" s="12">
        <f t="shared" si="22"/>
        <v>0</v>
      </c>
      <c r="K27" s="9"/>
      <c r="L27" s="12">
        <f t="shared" si="23"/>
        <v>0</v>
      </c>
      <c r="M27" s="9"/>
      <c r="N27" s="12">
        <f t="shared" si="3"/>
        <v>0</v>
      </c>
      <c r="O27" s="9"/>
      <c r="P27" s="12">
        <f t="shared" si="4"/>
        <v>0</v>
      </c>
      <c r="Q27" s="9"/>
      <c r="R27" s="12">
        <f t="shared" si="5"/>
        <v>0</v>
      </c>
      <c r="S27" s="9"/>
      <c r="Z27" s="24">
        <f t="shared" si="6"/>
        <v>0</v>
      </c>
      <c r="AA27" s="24">
        <f t="shared" si="7"/>
        <v>0</v>
      </c>
      <c r="AB27" s="24"/>
      <c r="AC27" s="24"/>
      <c r="AD27" s="24">
        <f t="shared" si="8"/>
        <v>0</v>
      </c>
      <c r="AE27" s="24">
        <f t="shared" si="9"/>
        <v>0</v>
      </c>
      <c r="AF27" s="24">
        <f t="shared" si="10"/>
        <v>0</v>
      </c>
      <c r="AG27" s="24">
        <f t="shared" si="11"/>
        <v>0</v>
      </c>
      <c r="AH27" s="24">
        <f t="shared" si="12"/>
        <v>0</v>
      </c>
      <c r="AI27" s="24">
        <f t="shared" si="13"/>
        <v>0</v>
      </c>
      <c r="AJ27" s="24">
        <f t="shared" si="14"/>
        <v>0</v>
      </c>
      <c r="AK27" s="24">
        <f t="shared" si="15"/>
        <v>0</v>
      </c>
      <c r="AL27" s="24">
        <f t="shared" si="16"/>
        <v>0</v>
      </c>
      <c r="AM27" s="24">
        <f t="shared" si="17"/>
        <v>0</v>
      </c>
      <c r="AN27" s="24">
        <f t="shared" si="18"/>
        <v>0</v>
      </c>
      <c r="AO27" s="24">
        <f t="shared" si="19"/>
        <v>0</v>
      </c>
    </row>
    <row r="28" spans="1:41" x14ac:dyDescent="0.25">
      <c r="A28" s="2">
        <v>25</v>
      </c>
      <c r="B28" s="1" t="str">
        <f>IF(ISBLANK(PRINCIPAL!B28)," ",PRINCIPAL!B28)</f>
        <v xml:space="preserve"> </v>
      </c>
      <c r="C28" s="14">
        <f t="shared" si="1"/>
        <v>0</v>
      </c>
      <c r="D28" s="12">
        <f t="shared" si="2"/>
        <v>0</v>
      </c>
      <c r="E28" s="10"/>
      <c r="F28" s="12">
        <f t="shared" si="20"/>
        <v>0</v>
      </c>
      <c r="G28" s="10"/>
      <c r="H28" s="12">
        <f t="shared" si="21"/>
        <v>0</v>
      </c>
      <c r="I28" s="10"/>
      <c r="J28" s="12">
        <f t="shared" si="22"/>
        <v>0</v>
      </c>
      <c r="K28" s="10"/>
      <c r="L28" s="12">
        <f t="shared" si="23"/>
        <v>0</v>
      </c>
      <c r="M28" s="10"/>
      <c r="N28" s="12">
        <f t="shared" si="3"/>
        <v>0</v>
      </c>
      <c r="O28" s="10"/>
      <c r="P28" s="12">
        <f t="shared" si="4"/>
        <v>0</v>
      </c>
      <c r="Q28" s="10"/>
      <c r="R28" s="12">
        <f t="shared" si="5"/>
        <v>0</v>
      </c>
      <c r="S28" s="10"/>
      <c r="Z28" s="24">
        <f t="shared" si="6"/>
        <v>0</v>
      </c>
      <c r="AA28" s="24">
        <f t="shared" si="7"/>
        <v>0</v>
      </c>
      <c r="AB28" s="24"/>
      <c r="AC28" s="24"/>
      <c r="AD28" s="24">
        <f t="shared" si="8"/>
        <v>0</v>
      </c>
      <c r="AE28" s="24">
        <f t="shared" si="9"/>
        <v>0</v>
      </c>
      <c r="AF28" s="24">
        <f t="shared" si="10"/>
        <v>0</v>
      </c>
      <c r="AG28" s="24">
        <f t="shared" si="11"/>
        <v>0</v>
      </c>
      <c r="AH28" s="24">
        <f t="shared" si="12"/>
        <v>0</v>
      </c>
      <c r="AI28" s="24">
        <f t="shared" si="13"/>
        <v>0</v>
      </c>
      <c r="AJ28" s="24">
        <f t="shared" si="14"/>
        <v>0</v>
      </c>
      <c r="AK28" s="24">
        <f t="shared" si="15"/>
        <v>0</v>
      </c>
      <c r="AL28" s="24">
        <f t="shared" si="16"/>
        <v>0</v>
      </c>
      <c r="AM28" s="24">
        <f t="shared" si="17"/>
        <v>0</v>
      </c>
      <c r="AN28" s="24">
        <f t="shared" si="18"/>
        <v>0</v>
      </c>
      <c r="AO28" s="24">
        <f t="shared" si="19"/>
        <v>0</v>
      </c>
    </row>
    <row r="29" spans="1:41" x14ac:dyDescent="0.25">
      <c r="A29" s="2">
        <v>26</v>
      </c>
      <c r="B29" s="2" t="str">
        <f>IF(ISBLANK(PRINCIPAL!B29)," ",PRINCIPAL!B29)</f>
        <v xml:space="preserve"> </v>
      </c>
      <c r="C29" s="14">
        <f t="shared" si="1"/>
        <v>0</v>
      </c>
      <c r="D29" s="12">
        <f t="shared" si="2"/>
        <v>0</v>
      </c>
      <c r="E29" s="9"/>
      <c r="F29" s="12">
        <f t="shared" si="20"/>
        <v>0</v>
      </c>
      <c r="G29" s="9"/>
      <c r="H29" s="12">
        <f t="shared" si="21"/>
        <v>0</v>
      </c>
      <c r="I29" s="9"/>
      <c r="J29" s="12">
        <f t="shared" si="22"/>
        <v>0</v>
      </c>
      <c r="K29" s="9"/>
      <c r="L29" s="12">
        <f t="shared" si="23"/>
        <v>0</v>
      </c>
      <c r="M29" s="9"/>
      <c r="N29" s="12">
        <f t="shared" si="3"/>
        <v>0</v>
      </c>
      <c r="O29" s="9"/>
      <c r="P29" s="12">
        <f t="shared" si="4"/>
        <v>0</v>
      </c>
      <c r="Q29" s="9"/>
      <c r="R29" s="12">
        <f t="shared" si="5"/>
        <v>0</v>
      </c>
      <c r="S29" s="9"/>
      <c r="Z29" s="24">
        <f t="shared" si="6"/>
        <v>0</v>
      </c>
      <c r="AA29" s="24">
        <f t="shared" si="7"/>
        <v>0</v>
      </c>
      <c r="AB29" s="24"/>
      <c r="AC29" s="24"/>
      <c r="AD29" s="24">
        <f t="shared" si="8"/>
        <v>0</v>
      </c>
      <c r="AE29" s="24">
        <f t="shared" si="9"/>
        <v>0</v>
      </c>
      <c r="AF29" s="24">
        <f t="shared" si="10"/>
        <v>0</v>
      </c>
      <c r="AG29" s="24">
        <f t="shared" si="11"/>
        <v>0</v>
      </c>
      <c r="AH29" s="24">
        <f t="shared" si="12"/>
        <v>0</v>
      </c>
      <c r="AI29" s="24">
        <f t="shared" si="13"/>
        <v>0</v>
      </c>
      <c r="AJ29" s="24">
        <f t="shared" si="14"/>
        <v>0</v>
      </c>
      <c r="AK29" s="24">
        <f t="shared" si="15"/>
        <v>0</v>
      </c>
      <c r="AL29" s="24">
        <f t="shared" si="16"/>
        <v>0</v>
      </c>
      <c r="AM29" s="24">
        <f t="shared" si="17"/>
        <v>0</v>
      </c>
      <c r="AN29" s="24">
        <f t="shared" si="18"/>
        <v>0</v>
      </c>
      <c r="AO29" s="24">
        <f t="shared" si="19"/>
        <v>0</v>
      </c>
    </row>
    <row r="30" spans="1:41" x14ac:dyDescent="0.25">
      <c r="A30" s="2">
        <v>27</v>
      </c>
      <c r="B30" s="1" t="str">
        <f>IF(ISBLANK(PRINCIPAL!B30)," ",PRINCIPAL!B30)</f>
        <v xml:space="preserve"> </v>
      </c>
      <c r="C30" s="14">
        <f t="shared" si="1"/>
        <v>0</v>
      </c>
      <c r="D30" s="12">
        <f t="shared" si="2"/>
        <v>0</v>
      </c>
      <c r="E30" s="10"/>
      <c r="F30" s="12">
        <f t="shared" si="20"/>
        <v>0</v>
      </c>
      <c r="G30" s="10"/>
      <c r="H30" s="12">
        <f t="shared" si="21"/>
        <v>0</v>
      </c>
      <c r="I30" s="10"/>
      <c r="J30" s="12">
        <f t="shared" si="22"/>
        <v>0</v>
      </c>
      <c r="K30" s="10"/>
      <c r="L30" s="12">
        <f t="shared" si="23"/>
        <v>0</v>
      </c>
      <c r="M30" s="10"/>
      <c r="N30" s="12">
        <f t="shared" si="3"/>
        <v>0</v>
      </c>
      <c r="O30" s="10"/>
      <c r="P30" s="12">
        <f t="shared" si="4"/>
        <v>0</v>
      </c>
      <c r="Q30" s="10"/>
      <c r="R30" s="12">
        <f t="shared" si="5"/>
        <v>0</v>
      </c>
      <c r="S30" s="10"/>
      <c r="Z30" s="24">
        <f t="shared" si="6"/>
        <v>0</v>
      </c>
      <c r="AA30" s="24">
        <f t="shared" si="7"/>
        <v>0</v>
      </c>
      <c r="AB30" s="24"/>
      <c r="AC30" s="24"/>
      <c r="AD30" s="24">
        <f t="shared" si="8"/>
        <v>0</v>
      </c>
      <c r="AE30" s="24">
        <f t="shared" si="9"/>
        <v>0</v>
      </c>
      <c r="AF30" s="24">
        <f t="shared" si="10"/>
        <v>0</v>
      </c>
      <c r="AG30" s="24">
        <f t="shared" si="11"/>
        <v>0</v>
      </c>
      <c r="AH30" s="24">
        <f t="shared" si="12"/>
        <v>0</v>
      </c>
      <c r="AI30" s="24">
        <f t="shared" si="13"/>
        <v>0</v>
      </c>
      <c r="AJ30" s="24">
        <f t="shared" si="14"/>
        <v>0</v>
      </c>
      <c r="AK30" s="24">
        <f t="shared" si="15"/>
        <v>0</v>
      </c>
      <c r="AL30" s="24">
        <f t="shared" si="16"/>
        <v>0</v>
      </c>
      <c r="AM30" s="24">
        <f t="shared" si="17"/>
        <v>0</v>
      </c>
      <c r="AN30" s="24">
        <f t="shared" si="18"/>
        <v>0</v>
      </c>
      <c r="AO30" s="24">
        <f t="shared" si="19"/>
        <v>0</v>
      </c>
    </row>
    <row r="31" spans="1:41" x14ac:dyDescent="0.25">
      <c r="A31" s="2">
        <v>28</v>
      </c>
      <c r="B31" s="2" t="str">
        <f>IF(ISBLANK(PRINCIPAL!B31)," ",PRINCIPAL!B31)</f>
        <v xml:space="preserve"> </v>
      </c>
      <c r="C31" s="14">
        <f t="shared" si="1"/>
        <v>0</v>
      </c>
      <c r="D31" s="12">
        <f t="shared" si="2"/>
        <v>0</v>
      </c>
      <c r="E31" s="9"/>
      <c r="F31" s="12">
        <f t="shared" si="20"/>
        <v>0</v>
      </c>
      <c r="G31" s="9"/>
      <c r="H31" s="12">
        <f t="shared" si="21"/>
        <v>0</v>
      </c>
      <c r="I31" s="9"/>
      <c r="J31" s="12">
        <f t="shared" si="22"/>
        <v>0</v>
      </c>
      <c r="K31" s="9"/>
      <c r="L31" s="12">
        <f t="shared" si="23"/>
        <v>0</v>
      </c>
      <c r="M31" s="9"/>
      <c r="N31" s="12">
        <f t="shared" si="3"/>
        <v>0</v>
      </c>
      <c r="O31" s="9"/>
      <c r="P31" s="12">
        <f t="shared" si="4"/>
        <v>0</v>
      </c>
      <c r="Q31" s="9"/>
      <c r="R31" s="12">
        <f t="shared" si="5"/>
        <v>0</v>
      </c>
      <c r="S31" s="9"/>
      <c r="Z31" s="24">
        <f t="shared" si="6"/>
        <v>0</v>
      </c>
      <c r="AA31" s="24">
        <f t="shared" si="7"/>
        <v>0</v>
      </c>
      <c r="AB31" s="24"/>
      <c r="AC31" s="24"/>
      <c r="AD31" s="24">
        <f t="shared" si="8"/>
        <v>0</v>
      </c>
      <c r="AE31" s="24">
        <f t="shared" si="9"/>
        <v>0</v>
      </c>
      <c r="AF31" s="24">
        <f t="shared" si="10"/>
        <v>0</v>
      </c>
      <c r="AG31" s="24">
        <f t="shared" si="11"/>
        <v>0</v>
      </c>
      <c r="AH31" s="24">
        <f t="shared" si="12"/>
        <v>0</v>
      </c>
      <c r="AI31" s="24">
        <f t="shared" si="13"/>
        <v>0</v>
      </c>
      <c r="AJ31" s="24">
        <f t="shared" si="14"/>
        <v>0</v>
      </c>
      <c r="AK31" s="24">
        <f t="shared" si="15"/>
        <v>0</v>
      </c>
      <c r="AL31" s="24">
        <f t="shared" si="16"/>
        <v>0</v>
      </c>
      <c r="AM31" s="24">
        <f t="shared" si="17"/>
        <v>0</v>
      </c>
      <c r="AN31" s="24">
        <f t="shared" si="18"/>
        <v>0</v>
      </c>
      <c r="AO31" s="24">
        <f t="shared" si="19"/>
        <v>0</v>
      </c>
    </row>
    <row r="32" spans="1:41" x14ac:dyDescent="0.25">
      <c r="A32" s="2">
        <v>29</v>
      </c>
      <c r="B32" s="1" t="str">
        <f>IF(ISBLANK(PRINCIPAL!B32)," ",PRINCIPAL!B32)</f>
        <v xml:space="preserve"> </v>
      </c>
      <c r="C32" s="14">
        <f t="shared" si="1"/>
        <v>0</v>
      </c>
      <c r="D32" s="12">
        <f t="shared" si="2"/>
        <v>0</v>
      </c>
      <c r="E32" s="10"/>
      <c r="F32" s="12">
        <f t="shared" si="20"/>
        <v>0</v>
      </c>
      <c r="G32" s="10"/>
      <c r="H32" s="12">
        <f t="shared" si="21"/>
        <v>0</v>
      </c>
      <c r="I32" s="10"/>
      <c r="J32" s="12">
        <f t="shared" si="22"/>
        <v>0</v>
      </c>
      <c r="K32" s="10"/>
      <c r="L32" s="12">
        <f t="shared" si="23"/>
        <v>0</v>
      </c>
      <c r="M32" s="10"/>
      <c r="N32" s="12">
        <f t="shared" si="3"/>
        <v>0</v>
      </c>
      <c r="O32" s="10"/>
      <c r="P32" s="12">
        <f t="shared" si="4"/>
        <v>0</v>
      </c>
      <c r="Q32" s="10"/>
      <c r="R32" s="12">
        <f t="shared" si="5"/>
        <v>0</v>
      </c>
      <c r="S32" s="10"/>
      <c r="Z32" s="24">
        <f t="shared" si="6"/>
        <v>0</v>
      </c>
      <c r="AA32" s="24">
        <f t="shared" si="7"/>
        <v>0</v>
      </c>
      <c r="AB32" s="24"/>
      <c r="AC32" s="24"/>
      <c r="AD32" s="24">
        <f t="shared" si="8"/>
        <v>0</v>
      </c>
      <c r="AE32" s="24">
        <f t="shared" si="9"/>
        <v>0</v>
      </c>
      <c r="AF32" s="24">
        <f t="shared" si="10"/>
        <v>0</v>
      </c>
      <c r="AG32" s="24">
        <f t="shared" si="11"/>
        <v>0</v>
      </c>
      <c r="AH32" s="24">
        <f t="shared" si="12"/>
        <v>0</v>
      </c>
      <c r="AI32" s="24">
        <f t="shared" si="13"/>
        <v>0</v>
      </c>
      <c r="AJ32" s="24">
        <f t="shared" si="14"/>
        <v>0</v>
      </c>
      <c r="AK32" s="24">
        <f t="shared" si="15"/>
        <v>0</v>
      </c>
      <c r="AL32" s="24">
        <f t="shared" si="16"/>
        <v>0</v>
      </c>
      <c r="AM32" s="24">
        <f t="shared" si="17"/>
        <v>0</v>
      </c>
      <c r="AN32" s="24">
        <f t="shared" si="18"/>
        <v>0</v>
      </c>
      <c r="AO32" s="24">
        <f t="shared" si="19"/>
        <v>0</v>
      </c>
    </row>
    <row r="33" spans="1:41" x14ac:dyDescent="0.25">
      <c r="A33" s="2">
        <v>30</v>
      </c>
      <c r="B33" s="2" t="str">
        <f>IF(ISBLANK(PRINCIPAL!B33)," ",PRINCIPAL!B33)</f>
        <v xml:space="preserve"> </v>
      </c>
      <c r="C33" s="14">
        <f t="shared" si="1"/>
        <v>0</v>
      </c>
      <c r="D33" s="12">
        <f t="shared" si="2"/>
        <v>0</v>
      </c>
      <c r="E33" s="9"/>
      <c r="F33" s="12">
        <f t="shared" si="20"/>
        <v>0</v>
      </c>
      <c r="G33" s="9"/>
      <c r="H33" s="12">
        <f t="shared" si="21"/>
        <v>0</v>
      </c>
      <c r="I33" s="9"/>
      <c r="J33" s="12">
        <f t="shared" si="22"/>
        <v>0</v>
      </c>
      <c r="K33" s="9"/>
      <c r="L33" s="12">
        <f t="shared" si="23"/>
        <v>0</v>
      </c>
      <c r="M33" s="9"/>
      <c r="N33" s="12">
        <f t="shared" si="3"/>
        <v>0</v>
      </c>
      <c r="O33" s="9"/>
      <c r="P33" s="12">
        <f t="shared" si="4"/>
        <v>0</v>
      </c>
      <c r="Q33" s="9"/>
      <c r="R33" s="12">
        <f t="shared" si="5"/>
        <v>0</v>
      </c>
      <c r="S33" s="9"/>
      <c r="Z33" s="24">
        <f t="shared" si="6"/>
        <v>0</v>
      </c>
      <c r="AA33" s="24">
        <f t="shared" si="7"/>
        <v>0</v>
      </c>
      <c r="AB33" s="24"/>
      <c r="AC33" s="24"/>
      <c r="AD33" s="24">
        <f t="shared" si="8"/>
        <v>0</v>
      </c>
      <c r="AE33" s="24">
        <f t="shared" si="9"/>
        <v>0</v>
      </c>
      <c r="AF33" s="24">
        <f t="shared" si="10"/>
        <v>0</v>
      </c>
      <c r="AG33" s="24">
        <f t="shared" si="11"/>
        <v>0</v>
      </c>
      <c r="AH33" s="24">
        <f t="shared" si="12"/>
        <v>0</v>
      </c>
      <c r="AI33" s="24">
        <f t="shared" si="13"/>
        <v>0</v>
      </c>
      <c r="AJ33" s="24">
        <f t="shared" si="14"/>
        <v>0</v>
      </c>
      <c r="AK33" s="24">
        <f t="shared" si="15"/>
        <v>0</v>
      </c>
      <c r="AL33" s="24">
        <f t="shared" si="16"/>
        <v>0</v>
      </c>
      <c r="AM33" s="24">
        <f t="shared" si="17"/>
        <v>0</v>
      </c>
      <c r="AN33" s="24">
        <f t="shared" si="18"/>
        <v>0</v>
      </c>
      <c r="AO33" s="24">
        <f t="shared" si="19"/>
        <v>0</v>
      </c>
    </row>
    <row r="34" spans="1:41" x14ac:dyDescent="0.25">
      <c r="A34" s="2">
        <v>31</v>
      </c>
      <c r="B34" s="1" t="str">
        <f>IF(ISBLANK(PRINCIPAL!B34)," ",PRINCIPAL!B34)</f>
        <v xml:space="preserve"> </v>
      </c>
      <c r="C34" s="14">
        <f t="shared" si="1"/>
        <v>0</v>
      </c>
      <c r="D34" s="12">
        <f t="shared" si="2"/>
        <v>0</v>
      </c>
      <c r="E34" s="10"/>
      <c r="F34" s="12">
        <f t="shared" si="20"/>
        <v>0</v>
      </c>
      <c r="G34" s="10"/>
      <c r="H34" s="12">
        <f t="shared" si="21"/>
        <v>0</v>
      </c>
      <c r="I34" s="10"/>
      <c r="J34" s="12">
        <f t="shared" si="22"/>
        <v>0</v>
      </c>
      <c r="K34" s="10"/>
      <c r="L34" s="12">
        <f t="shared" si="23"/>
        <v>0</v>
      </c>
      <c r="M34" s="10"/>
      <c r="N34" s="12">
        <f t="shared" si="3"/>
        <v>0</v>
      </c>
      <c r="O34" s="10"/>
      <c r="P34" s="12">
        <f t="shared" si="4"/>
        <v>0</v>
      </c>
      <c r="Q34" s="10"/>
      <c r="R34" s="12">
        <f t="shared" si="5"/>
        <v>0</v>
      </c>
      <c r="S34" s="10"/>
      <c r="Z34" s="24">
        <f t="shared" si="6"/>
        <v>0</v>
      </c>
      <c r="AA34" s="24">
        <f t="shared" si="7"/>
        <v>0</v>
      </c>
      <c r="AB34" s="24"/>
      <c r="AC34" s="24"/>
      <c r="AD34" s="24">
        <f t="shared" si="8"/>
        <v>0</v>
      </c>
      <c r="AE34" s="24">
        <f t="shared" si="9"/>
        <v>0</v>
      </c>
      <c r="AF34" s="24">
        <f t="shared" si="10"/>
        <v>0</v>
      </c>
      <c r="AG34" s="24">
        <f t="shared" si="11"/>
        <v>0</v>
      </c>
      <c r="AH34" s="24">
        <f t="shared" si="12"/>
        <v>0</v>
      </c>
      <c r="AI34" s="24">
        <f t="shared" si="13"/>
        <v>0</v>
      </c>
      <c r="AJ34" s="24">
        <f t="shared" si="14"/>
        <v>0</v>
      </c>
      <c r="AK34" s="24">
        <f t="shared" si="15"/>
        <v>0</v>
      </c>
      <c r="AL34" s="24">
        <f t="shared" si="16"/>
        <v>0</v>
      </c>
      <c r="AM34" s="24">
        <f t="shared" si="17"/>
        <v>0</v>
      </c>
      <c r="AN34" s="24">
        <f t="shared" si="18"/>
        <v>0</v>
      </c>
      <c r="AO34" s="24">
        <f t="shared" si="19"/>
        <v>0</v>
      </c>
    </row>
    <row r="35" spans="1:41" x14ac:dyDescent="0.25">
      <c r="A35" s="2">
        <v>32</v>
      </c>
      <c r="B35" s="2" t="str">
        <f>IF(ISBLANK(PRINCIPAL!B35)," ",PRINCIPAL!B35)</f>
        <v xml:space="preserve"> </v>
      </c>
      <c r="C35" s="14">
        <f t="shared" si="1"/>
        <v>0</v>
      </c>
      <c r="D35" s="12">
        <f t="shared" si="2"/>
        <v>0</v>
      </c>
      <c r="E35" s="9"/>
      <c r="F35" s="12">
        <f t="shared" si="20"/>
        <v>0</v>
      </c>
      <c r="G35" s="9"/>
      <c r="H35" s="12">
        <f t="shared" si="21"/>
        <v>0</v>
      </c>
      <c r="I35" s="9"/>
      <c r="J35" s="12">
        <f t="shared" si="22"/>
        <v>0</v>
      </c>
      <c r="K35" s="9"/>
      <c r="L35" s="12">
        <f t="shared" si="23"/>
        <v>0</v>
      </c>
      <c r="M35" s="9"/>
      <c r="N35" s="12">
        <f t="shared" si="3"/>
        <v>0</v>
      </c>
      <c r="O35" s="9"/>
      <c r="P35" s="12">
        <f t="shared" si="4"/>
        <v>0</v>
      </c>
      <c r="Q35" s="9"/>
      <c r="R35" s="12">
        <f t="shared" si="5"/>
        <v>0</v>
      </c>
      <c r="S35" s="9"/>
      <c r="Z35" s="24">
        <f t="shared" si="6"/>
        <v>0</v>
      </c>
      <c r="AA35" s="24">
        <f t="shared" si="7"/>
        <v>0</v>
      </c>
      <c r="AB35" s="24"/>
      <c r="AC35" s="24"/>
      <c r="AD35" s="24">
        <f t="shared" si="8"/>
        <v>0</v>
      </c>
      <c r="AE35" s="24">
        <f t="shared" si="9"/>
        <v>0</v>
      </c>
      <c r="AF35" s="24">
        <f t="shared" si="10"/>
        <v>0</v>
      </c>
      <c r="AG35" s="24">
        <f t="shared" si="11"/>
        <v>0</v>
      </c>
      <c r="AH35" s="24">
        <f t="shared" si="12"/>
        <v>0</v>
      </c>
      <c r="AI35" s="24">
        <f t="shared" si="13"/>
        <v>0</v>
      </c>
      <c r="AJ35" s="24">
        <f t="shared" si="14"/>
        <v>0</v>
      </c>
      <c r="AK35" s="24">
        <f t="shared" si="15"/>
        <v>0</v>
      </c>
      <c r="AL35" s="24">
        <f t="shared" si="16"/>
        <v>0</v>
      </c>
      <c r="AM35" s="24">
        <f t="shared" si="17"/>
        <v>0</v>
      </c>
      <c r="AN35" s="24">
        <f t="shared" si="18"/>
        <v>0</v>
      </c>
      <c r="AO35" s="24">
        <f t="shared" si="19"/>
        <v>0</v>
      </c>
    </row>
    <row r="36" spans="1:41" x14ac:dyDescent="0.25">
      <c r="A36" s="2">
        <v>33</v>
      </c>
      <c r="B36" s="1" t="str">
        <f>IF(ISBLANK(PRINCIPAL!B36)," ",PRINCIPAL!B36)</f>
        <v xml:space="preserve"> </v>
      </c>
      <c r="C36" s="14">
        <f t="shared" si="1"/>
        <v>0</v>
      </c>
      <c r="D36" s="12">
        <f t="shared" si="2"/>
        <v>0</v>
      </c>
      <c r="E36" s="10"/>
      <c r="F36" s="12">
        <f t="shared" si="20"/>
        <v>0</v>
      </c>
      <c r="G36" s="10"/>
      <c r="H36" s="12">
        <f t="shared" si="21"/>
        <v>0</v>
      </c>
      <c r="I36" s="10"/>
      <c r="J36" s="12">
        <f t="shared" si="22"/>
        <v>0</v>
      </c>
      <c r="K36" s="10"/>
      <c r="L36" s="12">
        <f t="shared" si="23"/>
        <v>0</v>
      </c>
      <c r="M36" s="10"/>
      <c r="N36" s="12">
        <f t="shared" si="3"/>
        <v>0</v>
      </c>
      <c r="O36" s="10"/>
      <c r="P36" s="12">
        <f t="shared" si="4"/>
        <v>0</v>
      </c>
      <c r="Q36" s="10"/>
      <c r="R36" s="12">
        <f t="shared" si="5"/>
        <v>0</v>
      </c>
      <c r="S36" s="10"/>
      <c r="Z36" s="24">
        <f t="shared" si="6"/>
        <v>0</v>
      </c>
      <c r="AA36" s="24">
        <f t="shared" si="7"/>
        <v>0</v>
      </c>
      <c r="AB36" s="24"/>
      <c r="AC36" s="24"/>
      <c r="AD36" s="24">
        <f t="shared" si="8"/>
        <v>0</v>
      </c>
      <c r="AE36" s="24">
        <f t="shared" si="9"/>
        <v>0</v>
      </c>
      <c r="AF36" s="24">
        <f t="shared" si="10"/>
        <v>0</v>
      </c>
      <c r="AG36" s="24">
        <f t="shared" si="11"/>
        <v>0</v>
      </c>
      <c r="AH36" s="24">
        <f t="shared" si="12"/>
        <v>0</v>
      </c>
      <c r="AI36" s="24">
        <f t="shared" si="13"/>
        <v>0</v>
      </c>
      <c r="AJ36" s="24">
        <f t="shared" si="14"/>
        <v>0</v>
      </c>
      <c r="AK36" s="24">
        <f t="shared" si="15"/>
        <v>0</v>
      </c>
      <c r="AL36" s="24">
        <f t="shared" si="16"/>
        <v>0</v>
      </c>
      <c r="AM36" s="24">
        <f t="shared" si="17"/>
        <v>0</v>
      </c>
      <c r="AN36" s="24">
        <f t="shared" si="18"/>
        <v>0</v>
      </c>
      <c r="AO36" s="24">
        <f t="shared" si="19"/>
        <v>0</v>
      </c>
    </row>
    <row r="37" spans="1:41" x14ac:dyDescent="0.25">
      <c r="A37" s="2">
        <v>34</v>
      </c>
      <c r="B37" s="2" t="str">
        <f>IF(ISBLANK(PRINCIPAL!B37)," ",PRINCIPAL!B37)</f>
        <v xml:space="preserve"> </v>
      </c>
      <c r="C37" s="14">
        <f t="shared" si="1"/>
        <v>0</v>
      </c>
      <c r="D37" s="12">
        <f t="shared" si="2"/>
        <v>0</v>
      </c>
      <c r="E37" s="9"/>
      <c r="F37" s="12">
        <f t="shared" si="20"/>
        <v>0</v>
      </c>
      <c r="G37" s="9"/>
      <c r="H37" s="12">
        <f t="shared" si="21"/>
        <v>0</v>
      </c>
      <c r="I37" s="9"/>
      <c r="J37" s="12">
        <f t="shared" si="22"/>
        <v>0</v>
      </c>
      <c r="K37" s="9"/>
      <c r="L37" s="12">
        <f t="shared" si="23"/>
        <v>0</v>
      </c>
      <c r="M37" s="9"/>
      <c r="N37" s="12">
        <f t="shared" si="3"/>
        <v>0</v>
      </c>
      <c r="O37" s="9"/>
      <c r="P37" s="12">
        <f t="shared" si="4"/>
        <v>0</v>
      </c>
      <c r="Q37" s="9"/>
      <c r="R37" s="12">
        <f t="shared" si="5"/>
        <v>0</v>
      </c>
      <c r="S37" s="9"/>
      <c r="Z37" s="24">
        <f t="shared" si="6"/>
        <v>0</v>
      </c>
      <c r="AA37" s="24">
        <f t="shared" si="7"/>
        <v>0</v>
      </c>
      <c r="AB37" s="24"/>
      <c r="AC37" s="24"/>
      <c r="AD37" s="24">
        <f t="shared" si="8"/>
        <v>0</v>
      </c>
      <c r="AE37" s="24">
        <f t="shared" si="9"/>
        <v>0</v>
      </c>
      <c r="AF37" s="24">
        <f t="shared" si="10"/>
        <v>0</v>
      </c>
      <c r="AG37" s="24">
        <f t="shared" si="11"/>
        <v>0</v>
      </c>
      <c r="AH37" s="24">
        <f t="shared" si="12"/>
        <v>0</v>
      </c>
      <c r="AI37" s="24">
        <f t="shared" si="13"/>
        <v>0</v>
      </c>
      <c r="AJ37" s="24">
        <f t="shared" si="14"/>
        <v>0</v>
      </c>
      <c r="AK37" s="24">
        <f t="shared" si="15"/>
        <v>0</v>
      </c>
      <c r="AL37" s="24">
        <f t="shared" si="16"/>
        <v>0</v>
      </c>
      <c r="AM37" s="24">
        <f t="shared" si="17"/>
        <v>0</v>
      </c>
      <c r="AN37" s="24">
        <f t="shared" si="18"/>
        <v>0</v>
      </c>
      <c r="AO37" s="24">
        <f t="shared" si="19"/>
        <v>0</v>
      </c>
    </row>
    <row r="38" spans="1:41" x14ac:dyDescent="0.25">
      <c r="A38" s="2">
        <v>35</v>
      </c>
      <c r="B38" s="1" t="str">
        <f>IF(ISBLANK(PRINCIPAL!B38)," ",PRINCIPAL!B38)</f>
        <v xml:space="preserve"> </v>
      </c>
      <c r="C38" s="14">
        <f t="shared" si="1"/>
        <v>0</v>
      </c>
      <c r="D38" s="12">
        <f t="shared" si="2"/>
        <v>0</v>
      </c>
      <c r="E38" s="10"/>
      <c r="F38" s="12">
        <f t="shared" si="20"/>
        <v>0</v>
      </c>
      <c r="G38" s="10"/>
      <c r="H38" s="12">
        <f t="shared" si="21"/>
        <v>0</v>
      </c>
      <c r="I38" s="10"/>
      <c r="J38" s="12">
        <f t="shared" si="22"/>
        <v>0</v>
      </c>
      <c r="K38" s="10"/>
      <c r="L38" s="12">
        <f t="shared" si="23"/>
        <v>0</v>
      </c>
      <c r="M38" s="10"/>
      <c r="N38" s="12">
        <f t="shared" si="3"/>
        <v>0</v>
      </c>
      <c r="O38" s="10"/>
      <c r="P38" s="12">
        <f t="shared" si="4"/>
        <v>0</v>
      </c>
      <c r="Q38" s="10"/>
      <c r="R38" s="12">
        <f t="shared" si="5"/>
        <v>0</v>
      </c>
      <c r="S38" s="10"/>
      <c r="Z38" s="24">
        <f t="shared" si="6"/>
        <v>0</v>
      </c>
      <c r="AA38" s="24">
        <f t="shared" si="7"/>
        <v>0</v>
      </c>
      <c r="AB38" s="24"/>
      <c r="AC38" s="24"/>
      <c r="AD38" s="24">
        <f t="shared" si="8"/>
        <v>0</v>
      </c>
      <c r="AE38" s="24">
        <f t="shared" si="9"/>
        <v>0</v>
      </c>
      <c r="AF38" s="24">
        <f t="shared" si="10"/>
        <v>0</v>
      </c>
      <c r="AG38" s="24">
        <f t="shared" si="11"/>
        <v>0</v>
      </c>
      <c r="AH38" s="24">
        <f t="shared" si="12"/>
        <v>0</v>
      </c>
      <c r="AI38" s="24">
        <f t="shared" si="13"/>
        <v>0</v>
      </c>
      <c r="AJ38" s="24">
        <f t="shared" si="14"/>
        <v>0</v>
      </c>
      <c r="AK38" s="24">
        <f t="shared" si="15"/>
        <v>0</v>
      </c>
      <c r="AL38" s="24">
        <f t="shared" si="16"/>
        <v>0</v>
      </c>
      <c r="AM38" s="24">
        <f t="shared" si="17"/>
        <v>0</v>
      </c>
      <c r="AN38" s="24">
        <f t="shared" si="18"/>
        <v>0</v>
      </c>
      <c r="AO38" s="24">
        <f t="shared" si="19"/>
        <v>0</v>
      </c>
    </row>
    <row r="39" spans="1:41" x14ac:dyDescent="0.25">
      <c r="A39" s="2">
        <v>36</v>
      </c>
      <c r="B39" s="2" t="str">
        <f>IF(ISBLANK(PRINCIPAL!B39)," ",PRINCIPAL!B39)</f>
        <v xml:space="preserve"> </v>
      </c>
      <c r="C39" s="14">
        <f t="shared" si="1"/>
        <v>0</v>
      </c>
      <c r="D39" s="12">
        <f t="shared" si="2"/>
        <v>0</v>
      </c>
      <c r="E39" s="9"/>
      <c r="F39" s="12">
        <f t="shared" si="20"/>
        <v>0</v>
      </c>
      <c r="G39" s="9"/>
      <c r="H39" s="12">
        <f t="shared" si="21"/>
        <v>0</v>
      </c>
      <c r="I39" s="9"/>
      <c r="J39" s="12">
        <f t="shared" si="22"/>
        <v>0</v>
      </c>
      <c r="K39" s="9"/>
      <c r="L39" s="12">
        <f t="shared" si="23"/>
        <v>0</v>
      </c>
      <c r="M39" s="9"/>
      <c r="N39" s="12">
        <f t="shared" si="3"/>
        <v>0</v>
      </c>
      <c r="O39" s="9"/>
      <c r="P39" s="12">
        <f t="shared" si="4"/>
        <v>0</v>
      </c>
      <c r="Q39" s="9"/>
      <c r="R39" s="12">
        <f t="shared" si="5"/>
        <v>0</v>
      </c>
      <c r="S39" s="9"/>
      <c r="Z39" s="24">
        <f t="shared" si="6"/>
        <v>0</v>
      </c>
      <c r="AA39" s="24">
        <f t="shared" si="7"/>
        <v>0</v>
      </c>
      <c r="AB39" s="24"/>
      <c r="AC39" s="24"/>
      <c r="AD39" s="24">
        <f t="shared" si="8"/>
        <v>0</v>
      </c>
      <c r="AE39" s="24">
        <f t="shared" si="9"/>
        <v>0</v>
      </c>
      <c r="AF39" s="24">
        <f t="shared" si="10"/>
        <v>0</v>
      </c>
      <c r="AG39" s="24">
        <f t="shared" si="11"/>
        <v>0</v>
      </c>
      <c r="AH39" s="24">
        <f t="shared" si="12"/>
        <v>0</v>
      </c>
      <c r="AI39" s="24">
        <f t="shared" si="13"/>
        <v>0</v>
      </c>
      <c r="AJ39" s="24">
        <f t="shared" si="14"/>
        <v>0</v>
      </c>
      <c r="AK39" s="24">
        <f t="shared" si="15"/>
        <v>0</v>
      </c>
      <c r="AL39" s="24">
        <f t="shared" si="16"/>
        <v>0</v>
      </c>
      <c r="AM39" s="24">
        <f t="shared" si="17"/>
        <v>0</v>
      </c>
      <c r="AN39" s="24">
        <f t="shared" si="18"/>
        <v>0</v>
      </c>
      <c r="AO39" s="24">
        <f t="shared" si="19"/>
        <v>0</v>
      </c>
    </row>
    <row r="40" spans="1:41" x14ac:dyDescent="0.25">
      <c r="A40" s="2">
        <v>37</v>
      </c>
      <c r="B40" s="1" t="str">
        <f>IF(ISBLANK(PRINCIPAL!B40)," ",PRINCIPAL!B40)</f>
        <v xml:space="preserve"> </v>
      </c>
      <c r="C40" s="14">
        <f t="shared" si="1"/>
        <v>0</v>
      </c>
      <c r="D40" s="12">
        <f t="shared" si="2"/>
        <v>0</v>
      </c>
      <c r="E40" s="10"/>
      <c r="F40" s="12">
        <f t="shared" si="20"/>
        <v>0</v>
      </c>
      <c r="G40" s="10"/>
      <c r="H40" s="12">
        <f t="shared" si="21"/>
        <v>0</v>
      </c>
      <c r="I40" s="10"/>
      <c r="J40" s="12">
        <f t="shared" si="22"/>
        <v>0</v>
      </c>
      <c r="K40" s="10"/>
      <c r="L40" s="12">
        <f t="shared" si="23"/>
        <v>0</v>
      </c>
      <c r="M40" s="10"/>
      <c r="N40" s="12">
        <f t="shared" si="3"/>
        <v>0</v>
      </c>
      <c r="O40" s="10"/>
      <c r="P40" s="12">
        <f t="shared" si="4"/>
        <v>0</v>
      </c>
      <c r="Q40" s="10"/>
      <c r="R40" s="12">
        <f t="shared" si="5"/>
        <v>0</v>
      </c>
      <c r="S40" s="10"/>
      <c r="Z40" s="24">
        <f t="shared" si="6"/>
        <v>0</v>
      </c>
      <c r="AA40" s="24">
        <f t="shared" si="7"/>
        <v>0</v>
      </c>
      <c r="AB40" s="24"/>
      <c r="AC40" s="24"/>
      <c r="AD40" s="24">
        <f t="shared" si="8"/>
        <v>0</v>
      </c>
      <c r="AE40" s="24">
        <f t="shared" si="9"/>
        <v>0</v>
      </c>
      <c r="AF40" s="24">
        <f t="shared" si="10"/>
        <v>0</v>
      </c>
      <c r="AG40" s="24">
        <f t="shared" si="11"/>
        <v>0</v>
      </c>
      <c r="AH40" s="24">
        <f t="shared" si="12"/>
        <v>0</v>
      </c>
      <c r="AI40" s="24">
        <f t="shared" si="13"/>
        <v>0</v>
      </c>
      <c r="AJ40" s="24">
        <f t="shared" si="14"/>
        <v>0</v>
      </c>
      <c r="AK40" s="24">
        <f t="shared" si="15"/>
        <v>0</v>
      </c>
      <c r="AL40" s="24">
        <f t="shared" si="16"/>
        <v>0</v>
      </c>
      <c r="AM40" s="24">
        <f t="shared" si="17"/>
        <v>0</v>
      </c>
      <c r="AN40" s="24">
        <f t="shared" si="18"/>
        <v>0</v>
      </c>
      <c r="AO40" s="24">
        <f t="shared" si="19"/>
        <v>0</v>
      </c>
    </row>
    <row r="41" spans="1:41" x14ac:dyDescent="0.25">
      <c r="A41" s="2">
        <v>38</v>
      </c>
      <c r="B41" s="2" t="str">
        <f>IF(ISBLANK(PRINCIPAL!B41)," ",PRINCIPAL!B41)</f>
        <v xml:space="preserve"> </v>
      </c>
      <c r="C41" s="14">
        <f t="shared" si="1"/>
        <v>0</v>
      </c>
      <c r="D41" s="12">
        <f t="shared" si="2"/>
        <v>0</v>
      </c>
      <c r="E41" s="9"/>
      <c r="F41" s="12">
        <f t="shared" si="20"/>
        <v>0</v>
      </c>
      <c r="G41" s="9"/>
      <c r="H41" s="12">
        <f t="shared" si="21"/>
        <v>0</v>
      </c>
      <c r="I41" s="9"/>
      <c r="J41" s="12">
        <f t="shared" si="22"/>
        <v>0</v>
      </c>
      <c r="K41" s="9"/>
      <c r="L41" s="12">
        <f t="shared" si="23"/>
        <v>0</v>
      </c>
      <c r="M41" s="9"/>
      <c r="N41" s="12">
        <f t="shared" si="3"/>
        <v>0</v>
      </c>
      <c r="O41" s="9"/>
      <c r="P41" s="12">
        <f t="shared" si="4"/>
        <v>0</v>
      </c>
      <c r="Q41" s="9"/>
      <c r="R41" s="12">
        <f t="shared" si="5"/>
        <v>0</v>
      </c>
      <c r="S41" s="9"/>
      <c r="Z41" s="24">
        <f t="shared" si="6"/>
        <v>0</v>
      </c>
      <c r="AA41" s="24">
        <f t="shared" si="7"/>
        <v>0</v>
      </c>
      <c r="AB41" s="24"/>
      <c r="AC41" s="24"/>
      <c r="AD41" s="24">
        <f t="shared" si="8"/>
        <v>0</v>
      </c>
      <c r="AE41" s="24">
        <f t="shared" si="9"/>
        <v>0</v>
      </c>
      <c r="AF41" s="24">
        <f t="shared" si="10"/>
        <v>0</v>
      </c>
      <c r="AG41" s="24">
        <f t="shared" si="11"/>
        <v>0</v>
      </c>
      <c r="AH41" s="24">
        <f t="shared" si="12"/>
        <v>0</v>
      </c>
      <c r="AI41" s="24">
        <f t="shared" si="13"/>
        <v>0</v>
      </c>
      <c r="AJ41" s="24">
        <f t="shared" si="14"/>
        <v>0</v>
      </c>
      <c r="AK41" s="24">
        <f t="shared" si="15"/>
        <v>0</v>
      </c>
      <c r="AL41" s="24">
        <f t="shared" si="16"/>
        <v>0</v>
      </c>
      <c r="AM41" s="24">
        <f t="shared" si="17"/>
        <v>0</v>
      </c>
      <c r="AN41" s="24">
        <f t="shared" si="18"/>
        <v>0</v>
      </c>
      <c r="AO41" s="24">
        <f t="shared" si="19"/>
        <v>0</v>
      </c>
    </row>
    <row r="42" spans="1:41" x14ac:dyDescent="0.25">
      <c r="A42" s="2">
        <v>39</v>
      </c>
      <c r="B42" s="1" t="str">
        <f>IF(ISBLANK(PRINCIPAL!B42)," ",PRINCIPAL!B42)</f>
        <v xml:space="preserve"> </v>
      </c>
      <c r="C42" s="14">
        <f t="shared" si="1"/>
        <v>0</v>
      </c>
      <c r="D42" s="12">
        <f t="shared" si="2"/>
        <v>0</v>
      </c>
      <c r="E42" s="10"/>
      <c r="F42" s="12">
        <f t="shared" si="20"/>
        <v>0</v>
      </c>
      <c r="G42" s="10"/>
      <c r="H42" s="12">
        <f t="shared" si="21"/>
        <v>0</v>
      </c>
      <c r="I42" s="10"/>
      <c r="J42" s="12">
        <f t="shared" si="22"/>
        <v>0</v>
      </c>
      <c r="K42" s="10"/>
      <c r="L42" s="12">
        <f t="shared" si="23"/>
        <v>0</v>
      </c>
      <c r="M42" s="10"/>
      <c r="N42" s="12">
        <f t="shared" si="3"/>
        <v>0</v>
      </c>
      <c r="O42" s="10"/>
      <c r="P42" s="12">
        <f t="shared" si="4"/>
        <v>0</v>
      </c>
      <c r="Q42" s="10"/>
      <c r="R42" s="12">
        <f t="shared" si="5"/>
        <v>0</v>
      </c>
      <c r="S42" s="10"/>
      <c r="Z42" s="24">
        <f t="shared" si="6"/>
        <v>0</v>
      </c>
      <c r="AA42" s="24">
        <f t="shared" si="7"/>
        <v>0</v>
      </c>
      <c r="AB42" s="24"/>
      <c r="AC42" s="24"/>
      <c r="AD42" s="24">
        <f t="shared" si="8"/>
        <v>0</v>
      </c>
      <c r="AE42" s="24">
        <f t="shared" si="9"/>
        <v>0</v>
      </c>
      <c r="AF42" s="24">
        <f t="shared" si="10"/>
        <v>0</v>
      </c>
      <c r="AG42" s="24">
        <f t="shared" si="11"/>
        <v>0</v>
      </c>
      <c r="AH42" s="24">
        <f t="shared" si="12"/>
        <v>0</v>
      </c>
      <c r="AI42" s="24">
        <f t="shared" si="13"/>
        <v>0</v>
      </c>
      <c r="AJ42" s="24">
        <f t="shared" si="14"/>
        <v>0</v>
      </c>
      <c r="AK42" s="24">
        <f t="shared" si="15"/>
        <v>0</v>
      </c>
      <c r="AL42" s="24">
        <f t="shared" si="16"/>
        <v>0</v>
      </c>
      <c r="AM42" s="24">
        <f t="shared" si="17"/>
        <v>0</v>
      </c>
      <c r="AN42" s="24">
        <f t="shared" si="18"/>
        <v>0</v>
      </c>
      <c r="AO42" s="24">
        <f t="shared" si="19"/>
        <v>0</v>
      </c>
    </row>
    <row r="43" spans="1:41" x14ac:dyDescent="0.25">
      <c r="A43" s="2">
        <v>40</v>
      </c>
      <c r="B43" s="2" t="str">
        <f>IF(ISBLANK(PRINCIPAL!B43)," ",PRINCIPAL!B43)</f>
        <v xml:space="preserve"> </v>
      </c>
      <c r="C43" s="14">
        <f t="shared" si="1"/>
        <v>0</v>
      </c>
      <c r="D43" s="12">
        <f t="shared" si="2"/>
        <v>0</v>
      </c>
      <c r="E43" s="11"/>
      <c r="F43" s="12">
        <f t="shared" si="20"/>
        <v>0</v>
      </c>
      <c r="G43" s="11"/>
      <c r="H43" s="12">
        <f t="shared" si="21"/>
        <v>0</v>
      </c>
      <c r="I43" s="11"/>
      <c r="J43" s="12">
        <f t="shared" si="22"/>
        <v>0</v>
      </c>
      <c r="K43" s="11"/>
      <c r="L43" s="12">
        <f t="shared" si="23"/>
        <v>0</v>
      </c>
      <c r="M43" s="11"/>
      <c r="N43" s="12">
        <f t="shared" si="3"/>
        <v>0</v>
      </c>
      <c r="O43" s="11"/>
      <c r="P43" s="12">
        <f t="shared" si="4"/>
        <v>0</v>
      </c>
      <c r="Q43" s="11"/>
      <c r="R43" s="12">
        <f t="shared" si="5"/>
        <v>0</v>
      </c>
      <c r="S43" s="11"/>
      <c r="Z43" s="24">
        <f t="shared" si="6"/>
        <v>0</v>
      </c>
      <c r="AA43" s="24">
        <f t="shared" si="7"/>
        <v>0</v>
      </c>
      <c r="AB43" s="24"/>
      <c r="AC43" s="24"/>
      <c r="AD43" s="24">
        <f t="shared" si="8"/>
        <v>0</v>
      </c>
      <c r="AE43" s="24">
        <f t="shared" si="9"/>
        <v>0</v>
      </c>
      <c r="AF43" s="24">
        <f t="shared" si="10"/>
        <v>0</v>
      </c>
      <c r="AG43" s="24">
        <f t="shared" si="11"/>
        <v>0</v>
      </c>
      <c r="AH43" s="24">
        <f t="shared" si="12"/>
        <v>0</v>
      </c>
      <c r="AI43" s="24">
        <f t="shared" si="13"/>
        <v>0</v>
      </c>
      <c r="AJ43" s="24">
        <f t="shared" si="14"/>
        <v>0</v>
      </c>
      <c r="AK43" s="24">
        <f t="shared" si="15"/>
        <v>0</v>
      </c>
      <c r="AL43" s="24">
        <f t="shared" si="16"/>
        <v>0</v>
      </c>
      <c r="AM43" s="24">
        <f t="shared" si="17"/>
        <v>0</v>
      </c>
      <c r="AN43" s="24">
        <f t="shared" si="18"/>
        <v>0</v>
      </c>
      <c r="AO43" s="24">
        <f t="shared" si="19"/>
        <v>0</v>
      </c>
    </row>
  </sheetData>
  <sheetProtection password="921F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INSTRUCCIONES</vt:lpstr>
      <vt:lpstr>PRINCIPAL</vt:lpstr>
      <vt:lpstr>Lengua y Literatura</vt:lpstr>
      <vt:lpstr>Matemáticas</vt:lpstr>
      <vt:lpstr>1ª Lengua Extranjera</vt:lpstr>
      <vt:lpstr>Geografía e Historia</vt:lpstr>
      <vt:lpstr>Educación Física</vt:lpstr>
      <vt:lpstr>Biología y Geología</vt:lpstr>
      <vt:lpstr>EPVA</vt:lpstr>
      <vt:lpstr>Música</vt:lpstr>
      <vt:lpstr>Religión</vt:lpstr>
      <vt:lpstr>2ª Lengua Extranjera</vt:lpstr>
      <vt:lpstr>Ciencias de la Computación</vt:lpstr>
      <vt:lpstr>Optativa 1 Datos</vt:lpstr>
      <vt:lpstr>Optativa 1</vt:lpstr>
      <vt:lpstr>Optativa 2 Datos</vt:lpstr>
      <vt:lpstr>Optativa 2</vt:lpstr>
      <vt:lpstr>Optativa 3 Datos</vt:lpstr>
      <vt:lpstr>Optativa 3</vt:lpstr>
      <vt:lpstr>PRINCIPAL!Área_de_impresión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Pouso Puente</dc:creator>
  <cp:lastModifiedBy>Raquel Pouso Puente</cp:lastModifiedBy>
  <dcterms:created xsi:type="dcterms:W3CDTF">2023-10-06T13:15:55Z</dcterms:created>
  <dcterms:modified xsi:type="dcterms:W3CDTF">2024-06-18T23:35:05Z</dcterms:modified>
</cp:coreProperties>
</file>