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9" i="2" l="1"/>
  <c r="F43" i="2"/>
  <c r="E43" i="2"/>
  <c r="D43" i="2"/>
  <c r="F48" i="2"/>
  <c r="F45" i="2"/>
  <c r="D42" i="2"/>
  <c r="E42" i="2"/>
  <c r="F42" i="2"/>
  <c r="C40" i="2"/>
  <c r="D40" i="2"/>
  <c r="E40" i="2"/>
  <c r="F40" i="2"/>
  <c r="D39" i="2"/>
  <c r="E39" i="2"/>
  <c r="F39" i="2"/>
  <c r="D37" i="2"/>
  <c r="E37" i="2"/>
  <c r="F37" i="2"/>
  <c r="F36" i="2"/>
  <c r="E36" i="2"/>
  <c r="E33" i="2"/>
  <c r="F33" i="2"/>
  <c r="D31" i="2"/>
  <c r="E30" i="2"/>
  <c r="D30" i="2"/>
  <c r="C30" i="2"/>
  <c r="B30" i="2"/>
  <c r="F28" i="2"/>
  <c r="E28" i="2"/>
  <c r="D28" i="2"/>
  <c r="E27" i="2"/>
  <c r="D27" i="2"/>
  <c r="C27" i="2"/>
  <c r="B27" i="2"/>
  <c r="F25" i="2"/>
  <c r="E25" i="2"/>
  <c r="C25" i="2"/>
  <c r="B25" i="2"/>
  <c r="E24" i="2"/>
  <c r="D24" i="2"/>
  <c r="C24" i="2"/>
  <c r="B24" i="2"/>
  <c r="C22" i="2"/>
  <c r="E22" i="2"/>
  <c r="F22" i="2"/>
  <c r="E21" i="2"/>
  <c r="C21" i="2"/>
  <c r="B21" i="2"/>
  <c r="B18" i="2"/>
  <c r="F16" i="2"/>
  <c r="D16" i="2"/>
  <c r="C16" i="2"/>
  <c r="F15" i="2"/>
  <c r="E15" i="2"/>
  <c r="D15" i="2"/>
  <c r="C15" i="2"/>
  <c r="B15" i="2"/>
  <c r="F13" i="2"/>
  <c r="E13" i="2"/>
  <c r="F12" i="2"/>
  <c r="E12" i="2"/>
  <c r="D12" i="2"/>
  <c r="C12" i="2"/>
  <c r="B12" i="2"/>
  <c r="F10" i="2"/>
  <c r="E10" i="2"/>
  <c r="F9" i="2"/>
  <c r="E9" i="2"/>
  <c r="C9" i="2"/>
  <c r="B9" i="2"/>
  <c r="B6" i="2"/>
  <c r="F7" i="2"/>
  <c r="E7" i="2"/>
  <c r="D7" i="2"/>
  <c r="F4" i="2"/>
  <c r="E4" i="2"/>
  <c r="F6" i="2"/>
  <c r="D6" i="2"/>
  <c r="E3" i="2"/>
  <c r="E6" i="2"/>
  <c r="C6" i="2"/>
  <c r="D3" i="2"/>
  <c r="C3" i="2"/>
  <c r="B3" i="2"/>
  <c r="T3" i="1"/>
  <c r="AF3" i="1"/>
  <c r="AE3" i="1"/>
  <c r="AD3" i="1"/>
  <c r="AC3" i="1"/>
  <c r="AB3" i="1"/>
  <c r="AA3" i="1"/>
  <c r="Z3" i="1"/>
  <c r="Y3" i="1"/>
  <c r="X3" i="1"/>
  <c r="W3" i="1"/>
  <c r="V3" i="1"/>
  <c r="U3" i="1"/>
  <c r="S3" i="1"/>
  <c r="D3" i="1"/>
  <c r="C3" i="1"/>
  <c r="F3" i="2" s="1"/>
</calcChain>
</file>

<file path=xl/sharedStrings.xml><?xml version="1.0" encoding="utf-8"?>
<sst xmlns="http://schemas.openxmlformats.org/spreadsheetml/2006/main" count="79" uniqueCount="23">
  <si>
    <t>Datos generales de los encuestados</t>
  </si>
  <si>
    <t>Respuesta</t>
  </si>
  <si>
    <t>1. Las relaciones interpersonales son uno de los objetivos más importantes del desarrollo de la actividad docente</t>
  </si>
  <si>
    <t>3. La intervención del profesorado en los casos de violencia y acoso entre iguales es parte de la labor educativa a desarrollar</t>
  </si>
  <si>
    <t>4. En mi clase suelo poder abordar adecuadamente las situciones de conflicto e intimidación entre iguales, suponiendo normalmente un problema.</t>
  </si>
  <si>
    <t>5. Sin ayuda de otros profesionales, el profesorado no está preparado para resolver los problemas de violencia, intimidación y maltrado entre compañeros.</t>
  </si>
  <si>
    <t>6. Para eliminar o reducir, al menos, los problemas de violencia entre iguales es necesario que el equipo completo de profesorado tome conciencia y se decida a actuar</t>
  </si>
  <si>
    <t>7. Para eliminar o reducir, al menos, los problemas de violencia entre iguales es necesario implicar a las familias.</t>
  </si>
  <si>
    <t>8. La carga lectiva actúa como una exigencia que implide dedicarse a los asuntos como los problemas y conflictos en las relaciones interpersonales del alumnado.</t>
  </si>
  <si>
    <t>9. Para eliminar, o al menos, reducir los problemas de violencia, intimidación y maltrato entre el alumnado es necesario modificar el currículo escolar.</t>
  </si>
  <si>
    <t>10. La causa de los problemas de violencia e intimidación reside en el clima de relación que se vive en el centro.</t>
  </si>
  <si>
    <t>11. La causa de los problemas de violencia e intimidación reside en el clima de relación que se vive en la sociedad.</t>
  </si>
  <si>
    <t>12. Los programas televisivos que los chicos y chicas ven favorecen que pueda haber problemas de violencia e intimidación.</t>
  </si>
  <si>
    <t>13. La acción tutorial para trabajar estos contenidos es fundamental para la prevención de los comportamientos de violencia e intimidación entre iguales.</t>
  </si>
  <si>
    <t>14. Como tutor, me considero suficientemente formado para trabajar estos contenidos en el aula.</t>
  </si>
  <si>
    <t>15. Considero necesario diseñar y llevar a efecto un programa específico para prevenir este tipo de situaciones.</t>
  </si>
  <si>
    <t>16. Considero que los programas de violencia e intimidación entre compañeros son tan importantes como los de rendimiento académico.</t>
  </si>
  <si>
    <t>Número de participante / TOTAL</t>
  </si>
  <si>
    <t>PORCENTAJE</t>
  </si>
  <si>
    <t>3. La intervención del profesorado en los casos de violencia y acoso entre iguales es parte de la labor educativa a desarrollar.</t>
  </si>
  <si>
    <t>2. El profesorado se encuentra normalmente con escasos recursos ante los problemas de violencia, intimidación  y maltrato entre iguales.</t>
  </si>
  <si>
    <t>2. El profesorado se encuentra normalmente con escasos recursos ante los problemas de violencia, intimidación  y maltrato entre iguales</t>
  </si>
  <si>
    <t>CUESTIONARIO SOBRE PRECONCEPCIONES DE INTIMIDACIÓN Y MALTRATO ENTRE IGUALES. PREGUNTAS AL PROFESORADO (adaptado de Avilés,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</si>
</sst>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1"/>
      <color rgb="FFFF0000"/>
      <name val="Calibri"/>
      <family val="2"/>
      <scheme val="minor"/>
    </font>
    <font>
      <sz val="9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9" fontId="0" fillId="0" borderId="1" xfId="1" applyFont="1" applyBorder="1"/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0" borderId="2" xfId="0" applyFont="1" applyBorder="1" applyAlignment="1">
      <alignment wrapText="1"/>
    </xf>
    <xf numFmtId="9" fontId="0" fillId="0" borderId="1" xfId="1" applyNumberFormat="1" applyFont="1" applyBorder="1"/>
    <xf numFmtId="9" fontId="0" fillId="0" borderId="1" xfId="0" applyNumberFormat="1" applyBorder="1"/>
    <xf numFmtId="9" fontId="0" fillId="0" borderId="2" xfId="0" applyNumberFormat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/>
    </xf>
    <xf numFmtId="0" fontId="6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Hoja2!$B$2:$F$2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Hoja2!$B$4:$F$4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0.53333333333333333</c:v>
                </c:pt>
                <c:pt idx="4">
                  <c:v>0.46666666666666667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4322304"/>
        <c:axId val="74323840"/>
      </c:barChart>
      <c:catAx>
        <c:axId val="743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74323840"/>
        <c:crosses val="autoZero"/>
        <c:auto val="1"/>
        <c:lblAlgn val="ctr"/>
        <c:lblOffset val="100"/>
        <c:noMultiLvlLbl val="0"/>
      </c:catAx>
      <c:valAx>
        <c:axId val="74323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7432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29684056277638"/>
          <c:y val="0.16160238457988532"/>
          <c:w val="0.79228227601816337"/>
          <c:h val="0.6371623372928823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Hoja2!$B$31:$F$31</c:f>
              <c:numCache>
                <c:formatCode>0%</c:formatCode>
                <c:ptCount val="5"/>
                <c:pt idx="0">
                  <c:v>0</c:v>
                </c:pt>
                <c:pt idx="1">
                  <c:v>7.0000000000000007E-2</c:v>
                </c:pt>
                <c:pt idx="2">
                  <c:v>0.46666666666666667</c:v>
                </c:pt>
                <c:pt idx="3">
                  <c:v>0.27</c:v>
                </c:pt>
                <c:pt idx="4">
                  <c:v>0.2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826112"/>
        <c:axId val="78836096"/>
      </c:barChart>
      <c:catAx>
        <c:axId val="7882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78836096"/>
        <c:crosses val="autoZero"/>
        <c:auto val="1"/>
        <c:lblAlgn val="ctr"/>
        <c:lblOffset val="100"/>
        <c:noMultiLvlLbl val="0"/>
      </c:catAx>
      <c:valAx>
        <c:axId val="78836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826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Hoja2!$B$34:$F$34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0.4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9986688"/>
        <c:axId val="79988224"/>
      </c:barChart>
      <c:catAx>
        <c:axId val="79986688"/>
        <c:scaling>
          <c:orientation val="minMax"/>
        </c:scaling>
        <c:delete val="0"/>
        <c:axPos val="b"/>
        <c:majorTickMark val="out"/>
        <c:minorTickMark val="none"/>
        <c:tickLblPos val="nextTo"/>
        <c:crossAx val="79988224"/>
        <c:crosses val="autoZero"/>
        <c:auto val="1"/>
        <c:lblAlgn val="ctr"/>
        <c:lblOffset val="100"/>
        <c:noMultiLvlLbl val="0"/>
      </c:catAx>
      <c:valAx>
        <c:axId val="799882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998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Hoja2!$B$37:$F$37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6.6666666666666666E-2</c:v>
                </c:pt>
                <c:pt idx="3">
                  <c:v>0.26666666666666666</c:v>
                </c:pt>
                <c:pt idx="4">
                  <c:v>0.66666666666666663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020608"/>
        <c:axId val="80022144"/>
      </c:barChart>
      <c:catAx>
        <c:axId val="80020608"/>
        <c:scaling>
          <c:orientation val="minMax"/>
        </c:scaling>
        <c:delete val="0"/>
        <c:axPos val="b"/>
        <c:majorTickMark val="out"/>
        <c:minorTickMark val="none"/>
        <c:tickLblPos val="nextTo"/>
        <c:crossAx val="80022144"/>
        <c:crosses val="autoZero"/>
        <c:auto val="1"/>
        <c:lblAlgn val="ctr"/>
        <c:lblOffset val="100"/>
        <c:noMultiLvlLbl val="0"/>
      </c:catAx>
      <c:valAx>
        <c:axId val="80022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02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Hoja2!$B$40:$F$40</c:f>
              <c:numCache>
                <c:formatCode>0%</c:formatCode>
                <c:ptCount val="5"/>
                <c:pt idx="0">
                  <c:v>0</c:v>
                </c:pt>
                <c:pt idx="1">
                  <c:v>6.6666666666666666E-2</c:v>
                </c:pt>
                <c:pt idx="2">
                  <c:v>0.2</c:v>
                </c:pt>
                <c:pt idx="3">
                  <c:v>0.26666666666666666</c:v>
                </c:pt>
                <c:pt idx="4">
                  <c:v>0.46666666666666667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046336"/>
        <c:axId val="80052224"/>
      </c:barChart>
      <c:catAx>
        <c:axId val="8004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80052224"/>
        <c:crosses val="autoZero"/>
        <c:auto val="1"/>
        <c:lblAlgn val="ctr"/>
        <c:lblOffset val="100"/>
        <c:noMultiLvlLbl val="0"/>
      </c:catAx>
      <c:valAx>
        <c:axId val="800522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04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Hoja2!$B$43:$F$43</c:f>
              <c:numCache>
                <c:formatCode>0%</c:formatCode>
                <c:ptCount val="5"/>
                <c:pt idx="0">
                  <c:v>0</c:v>
                </c:pt>
                <c:pt idx="1">
                  <c:v>7.0000000000000007E-2</c:v>
                </c:pt>
                <c:pt idx="2">
                  <c:v>0.13333333333333333</c:v>
                </c:pt>
                <c:pt idx="3">
                  <c:v>0.66666666666666663</c:v>
                </c:pt>
                <c:pt idx="4">
                  <c:v>0.13333333333333333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067968"/>
        <c:axId val="80073856"/>
      </c:barChart>
      <c:catAx>
        <c:axId val="8006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80073856"/>
        <c:crosses val="autoZero"/>
        <c:auto val="1"/>
        <c:lblAlgn val="ctr"/>
        <c:lblOffset val="100"/>
        <c:noMultiLvlLbl val="0"/>
      </c:catAx>
      <c:valAx>
        <c:axId val="80073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067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Hoja2!$B$46:$F$46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163584"/>
        <c:axId val="80165120"/>
      </c:barChart>
      <c:catAx>
        <c:axId val="80163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0165120"/>
        <c:crosses val="autoZero"/>
        <c:auto val="1"/>
        <c:lblAlgn val="ctr"/>
        <c:lblOffset val="100"/>
        <c:noMultiLvlLbl val="0"/>
      </c:catAx>
      <c:valAx>
        <c:axId val="80165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16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Hoja2!$B$49:$F$49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</c:v>
                </c:pt>
                <c:pt idx="4">
                  <c:v>0.8666666666666667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185216"/>
        <c:axId val="80186752"/>
      </c:barChart>
      <c:catAx>
        <c:axId val="8018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80186752"/>
        <c:crosses val="autoZero"/>
        <c:auto val="1"/>
        <c:lblAlgn val="ctr"/>
        <c:lblOffset val="100"/>
        <c:noMultiLvlLbl val="0"/>
      </c:catAx>
      <c:valAx>
        <c:axId val="80186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18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4576006330322"/>
          <c:y val="5.3530874430169906E-2"/>
          <c:w val="0.87759492563429575"/>
          <c:h val="0.8326195683872849"/>
        </c:manualLayout>
      </c:layout>
      <c:barChart>
        <c:barDir val="col"/>
        <c:grouping val="stacked"/>
        <c:varyColors val="0"/>
        <c:ser>
          <c:idx val="2"/>
          <c:order val="0"/>
          <c:invertIfNegative val="0"/>
          <c:val>
            <c:numRef>
              <c:f>Hoja2!$B$7:$F$7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6.6666666666666666E-2</c:v>
                </c:pt>
                <c:pt idx="3">
                  <c:v>0.53333333333333333</c:v>
                </c:pt>
                <c:pt idx="4">
                  <c:v>0.4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4364416"/>
        <c:axId val="74365952"/>
      </c:barChart>
      <c:catAx>
        <c:axId val="74364416"/>
        <c:scaling>
          <c:orientation val="minMax"/>
        </c:scaling>
        <c:delete val="0"/>
        <c:axPos val="b"/>
        <c:majorTickMark val="out"/>
        <c:minorTickMark val="none"/>
        <c:tickLblPos val="nextTo"/>
        <c:crossAx val="74365952"/>
        <c:crosses val="autoZero"/>
        <c:auto val="1"/>
        <c:lblAlgn val="ctr"/>
        <c:lblOffset val="100"/>
        <c:noMultiLvlLbl val="0"/>
      </c:catAx>
      <c:valAx>
        <c:axId val="743659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36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142678886450672"/>
          <c:y val="0.10848923884514436"/>
          <c:w val="0.76629068241469833"/>
          <c:h val="0.8326195683872849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val>
            <c:numRef>
              <c:f>Hoja2!$B$10:$F$10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0.26666666666666666</c:v>
                </c:pt>
                <c:pt idx="4">
                  <c:v>0.73333333333333328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4390144"/>
        <c:axId val="74400128"/>
      </c:barChart>
      <c:catAx>
        <c:axId val="7439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74400128"/>
        <c:crosses val="autoZero"/>
        <c:auto val="1"/>
        <c:lblAlgn val="ctr"/>
        <c:lblOffset val="100"/>
        <c:noMultiLvlLbl val="0"/>
      </c:catAx>
      <c:valAx>
        <c:axId val="74400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390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75402186895529E-2"/>
          <c:y val="0.14837044408508521"/>
          <c:w val="0.87759492563429575"/>
          <c:h val="0.66687198864126929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val>
            <c:numRef>
              <c:f>Hoja2!$B$13:$F$13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4428416"/>
        <c:axId val="74429952"/>
      </c:barChart>
      <c:catAx>
        <c:axId val="74428416"/>
        <c:scaling>
          <c:orientation val="minMax"/>
        </c:scaling>
        <c:delete val="0"/>
        <c:axPos val="b"/>
        <c:majorTickMark val="out"/>
        <c:minorTickMark val="none"/>
        <c:tickLblPos val="nextTo"/>
        <c:crossAx val="74429952"/>
        <c:crosses val="autoZero"/>
        <c:auto val="1"/>
        <c:lblAlgn val="ctr"/>
        <c:lblOffset val="100"/>
        <c:noMultiLvlLbl val="0"/>
      </c:catAx>
      <c:valAx>
        <c:axId val="744299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42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526477125824859E-2"/>
          <c:y val="6.3291875698544969E-2"/>
          <c:w val="0.84410570386938666"/>
          <c:h val="0.58075562791219892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Hoja2!$B$16:$F$16</c:f>
              <c:numCache>
                <c:formatCode>0%</c:formatCode>
                <c:ptCount val="5"/>
                <c:pt idx="0">
                  <c:v>0</c:v>
                </c:pt>
                <c:pt idx="1">
                  <c:v>0.13333333333333333</c:v>
                </c:pt>
                <c:pt idx="2">
                  <c:v>0.13333333333333333</c:v>
                </c:pt>
                <c:pt idx="3">
                  <c:v>0.4</c:v>
                </c:pt>
                <c:pt idx="4">
                  <c:v>0.33333333333333331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4779648"/>
        <c:axId val="74822400"/>
      </c:barChart>
      <c:catAx>
        <c:axId val="747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74822400"/>
        <c:crosses val="autoZero"/>
        <c:auto val="1"/>
        <c:lblAlgn val="ctr"/>
        <c:lblOffset val="100"/>
        <c:noMultiLvlLbl val="0"/>
      </c:catAx>
      <c:valAx>
        <c:axId val="7482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74779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0765222783292"/>
          <c:y val="0.10523184999899658"/>
          <c:w val="0.83738814903701231"/>
          <c:h val="0.76372824822329743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val>
            <c:numRef>
              <c:f>Hoja2!$B$19:$F$19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709120"/>
        <c:axId val="78710656"/>
      </c:barChart>
      <c:catAx>
        <c:axId val="7870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78710656"/>
        <c:crosses val="autoZero"/>
        <c:auto val="1"/>
        <c:lblAlgn val="ctr"/>
        <c:lblOffset val="100"/>
        <c:noMultiLvlLbl val="0"/>
      </c:catAx>
      <c:valAx>
        <c:axId val="78710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70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Hoja2!$B$22:$F$22</c:f>
              <c:numCache>
                <c:formatCode>0%</c:formatCode>
                <c:ptCount val="5"/>
                <c:pt idx="0">
                  <c:v>0</c:v>
                </c:pt>
                <c:pt idx="1">
                  <c:v>6.6666666666666666E-2</c:v>
                </c:pt>
                <c:pt idx="2">
                  <c:v>0</c:v>
                </c:pt>
                <c:pt idx="3">
                  <c:v>6.6666666666666666E-2</c:v>
                </c:pt>
                <c:pt idx="4">
                  <c:v>0.8666666666666667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726656"/>
        <c:axId val="78728192"/>
      </c:barChart>
      <c:catAx>
        <c:axId val="7872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78728192"/>
        <c:crosses val="autoZero"/>
        <c:auto val="1"/>
        <c:lblAlgn val="ctr"/>
        <c:lblOffset val="100"/>
        <c:noMultiLvlLbl val="0"/>
      </c:catAx>
      <c:valAx>
        <c:axId val="78728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72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Hoja2!$B$25:$F$25</c:f>
              <c:numCache>
                <c:formatCode>0%</c:formatCode>
                <c:ptCount val="5"/>
                <c:pt idx="0">
                  <c:v>0.13333333333333333</c:v>
                </c:pt>
                <c:pt idx="1">
                  <c:v>6.6666666666666666E-2</c:v>
                </c:pt>
                <c:pt idx="2">
                  <c:v>0</c:v>
                </c:pt>
                <c:pt idx="3">
                  <c:v>0.53333333333333333</c:v>
                </c:pt>
                <c:pt idx="4">
                  <c:v>0.26666666666666666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783616"/>
        <c:axId val="78785152"/>
      </c:barChart>
      <c:catAx>
        <c:axId val="7878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78785152"/>
        <c:crosses val="autoZero"/>
        <c:auto val="1"/>
        <c:lblAlgn val="ctr"/>
        <c:lblOffset val="100"/>
        <c:noMultiLvlLbl val="0"/>
      </c:catAx>
      <c:valAx>
        <c:axId val="787851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783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Hoja2!$B$28:$F$28</c:f>
              <c:numCache>
                <c:formatCode>0%</c:formatCode>
                <c:ptCount val="5"/>
                <c:pt idx="0">
                  <c:v>0.13</c:v>
                </c:pt>
                <c:pt idx="1">
                  <c:v>7.0000000000000007E-2</c:v>
                </c:pt>
                <c:pt idx="2">
                  <c:v>0.4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796288"/>
        <c:axId val="78797824"/>
      </c:barChart>
      <c:catAx>
        <c:axId val="7879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78797824"/>
        <c:crosses val="autoZero"/>
        <c:auto val="1"/>
        <c:lblAlgn val="ctr"/>
        <c:lblOffset val="100"/>
        <c:noMultiLvlLbl val="0"/>
      </c:catAx>
      <c:valAx>
        <c:axId val="78797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79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438150</xdr:rowOff>
    </xdr:from>
    <xdr:to>
      <xdr:col>9</xdr:col>
      <xdr:colOff>333375</xdr:colOff>
      <xdr:row>3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552450</xdr:colOff>
      <xdr:row>4</xdr:row>
      <xdr:rowOff>123825</xdr:rowOff>
    </xdr:from>
    <xdr:to>
      <xdr:col>9</xdr:col>
      <xdr:colOff>323851</xdr:colOff>
      <xdr:row>7</xdr:row>
      <xdr:rowOff>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8</xdr:row>
      <xdr:rowOff>9525</xdr:rowOff>
    </xdr:from>
    <xdr:to>
      <xdr:col>9</xdr:col>
      <xdr:colOff>333375</xdr:colOff>
      <xdr:row>10</xdr:row>
      <xdr:rowOff>9525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537883</xdr:colOff>
      <xdr:row>11</xdr:row>
      <xdr:rowOff>0</xdr:rowOff>
    </xdr:from>
    <xdr:to>
      <xdr:col>9</xdr:col>
      <xdr:colOff>381000</xdr:colOff>
      <xdr:row>12</xdr:row>
      <xdr:rowOff>22411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530679</xdr:colOff>
      <xdr:row>13</xdr:row>
      <xdr:rowOff>40821</xdr:rowOff>
    </xdr:from>
    <xdr:to>
      <xdr:col>9</xdr:col>
      <xdr:colOff>391585</xdr:colOff>
      <xdr:row>16</xdr:row>
      <xdr:rowOff>116417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503464</xdr:colOff>
      <xdr:row>17</xdr:row>
      <xdr:rowOff>40822</xdr:rowOff>
    </xdr:from>
    <xdr:to>
      <xdr:col>9</xdr:col>
      <xdr:colOff>381000</xdr:colOff>
      <xdr:row>19</xdr:row>
      <xdr:rowOff>1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503464</xdr:colOff>
      <xdr:row>19</xdr:row>
      <xdr:rowOff>108858</xdr:rowOff>
    </xdr:from>
    <xdr:to>
      <xdr:col>9</xdr:col>
      <xdr:colOff>435428</xdr:colOff>
      <xdr:row>22</xdr:row>
      <xdr:rowOff>108857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476250</xdr:colOff>
      <xdr:row>23</xdr:row>
      <xdr:rowOff>1</xdr:rowOff>
    </xdr:from>
    <xdr:to>
      <xdr:col>9</xdr:col>
      <xdr:colOff>421821</xdr:colOff>
      <xdr:row>25</xdr:row>
      <xdr:rowOff>81643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462643</xdr:colOff>
      <xdr:row>26</xdr:row>
      <xdr:rowOff>13607</xdr:rowOff>
    </xdr:from>
    <xdr:to>
      <xdr:col>9</xdr:col>
      <xdr:colOff>449034</xdr:colOff>
      <xdr:row>27</xdr:row>
      <xdr:rowOff>176893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449035</xdr:colOff>
      <xdr:row>28</xdr:row>
      <xdr:rowOff>108858</xdr:rowOff>
    </xdr:from>
    <xdr:to>
      <xdr:col>9</xdr:col>
      <xdr:colOff>462643</xdr:colOff>
      <xdr:row>31</xdr:row>
      <xdr:rowOff>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462643</xdr:colOff>
      <xdr:row>31</xdr:row>
      <xdr:rowOff>108857</xdr:rowOff>
    </xdr:from>
    <xdr:to>
      <xdr:col>9</xdr:col>
      <xdr:colOff>449035</xdr:colOff>
      <xdr:row>33</xdr:row>
      <xdr:rowOff>136072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476248</xdr:colOff>
      <xdr:row>34</xdr:row>
      <xdr:rowOff>54430</xdr:rowOff>
    </xdr:from>
    <xdr:to>
      <xdr:col>9</xdr:col>
      <xdr:colOff>435427</xdr:colOff>
      <xdr:row>37</xdr:row>
      <xdr:rowOff>13608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449035</xdr:colOff>
      <xdr:row>37</xdr:row>
      <xdr:rowOff>149679</xdr:rowOff>
    </xdr:from>
    <xdr:to>
      <xdr:col>9</xdr:col>
      <xdr:colOff>462643</xdr:colOff>
      <xdr:row>40</xdr:row>
      <xdr:rowOff>54429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462642</xdr:colOff>
      <xdr:row>40</xdr:row>
      <xdr:rowOff>108858</xdr:rowOff>
    </xdr:from>
    <xdr:to>
      <xdr:col>9</xdr:col>
      <xdr:colOff>476250</xdr:colOff>
      <xdr:row>43</xdr:row>
      <xdr:rowOff>122466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435429</xdr:colOff>
      <xdr:row>44</xdr:row>
      <xdr:rowOff>1</xdr:rowOff>
    </xdr:from>
    <xdr:to>
      <xdr:col>9</xdr:col>
      <xdr:colOff>462643</xdr:colOff>
      <xdr:row>46</xdr:row>
      <xdr:rowOff>122465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449035</xdr:colOff>
      <xdr:row>47</xdr:row>
      <xdr:rowOff>13608</xdr:rowOff>
    </xdr:from>
    <xdr:to>
      <xdr:col>9</xdr:col>
      <xdr:colOff>489856</xdr:colOff>
      <xdr:row>49</xdr:row>
      <xdr:rowOff>13607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workbookViewId="0">
      <selection activeCell="S21" sqref="S21"/>
    </sheetView>
  </sheetViews>
  <sheetFormatPr baseColWidth="10" defaultRowHeight="15" x14ac:dyDescent="0.25"/>
  <cols>
    <col min="1" max="1" width="23.7109375" customWidth="1"/>
    <col min="2" max="2" width="17" hidden="1" customWidth="1"/>
    <col min="4" max="4" width="12.140625" customWidth="1"/>
    <col min="5" max="5" width="11.42578125" hidden="1" customWidth="1"/>
    <col min="6" max="6" width="10.140625" hidden="1" customWidth="1"/>
    <col min="7" max="18" width="11.42578125" hidden="1" customWidth="1"/>
    <col min="19" max="19" width="12.28515625" customWidth="1"/>
    <col min="20" max="20" width="13.5703125" customWidth="1"/>
    <col min="21" max="21" width="12.5703125" customWidth="1"/>
    <col min="29" max="29" width="14.7109375" customWidth="1"/>
  </cols>
  <sheetData>
    <row r="1" spans="1:32" ht="164.25" customHeight="1" x14ac:dyDescent="0.25">
      <c r="A1" s="12" t="s">
        <v>22</v>
      </c>
      <c r="B1" t="s">
        <v>0</v>
      </c>
      <c r="C1" s="15" t="s">
        <v>2</v>
      </c>
      <c r="D1" s="15" t="s">
        <v>20</v>
      </c>
      <c r="E1" s="16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6" t="s">
        <v>19</v>
      </c>
      <c r="T1" s="16" t="s">
        <v>4</v>
      </c>
      <c r="U1" s="16" t="s">
        <v>5</v>
      </c>
      <c r="V1" s="16" t="s">
        <v>6</v>
      </c>
      <c r="W1" s="16" t="s">
        <v>7</v>
      </c>
      <c r="X1" s="16" t="s">
        <v>8</v>
      </c>
      <c r="Y1" s="16" t="s">
        <v>9</v>
      </c>
      <c r="Z1" s="16" t="s">
        <v>10</v>
      </c>
      <c r="AA1" s="16" t="s">
        <v>11</v>
      </c>
      <c r="AB1" s="16" t="s">
        <v>12</v>
      </c>
      <c r="AC1" s="16" t="s">
        <v>13</v>
      </c>
      <c r="AD1" s="16" t="s">
        <v>14</v>
      </c>
      <c r="AE1" s="16" t="s">
        <v>15</v>
      </c>
      <c r="AF1" s="16" t="s">
        <v>16</v>
      </c>
    </row>
    <row r="2" spans="1:32" x14ac:dyDescent="0.25"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  <c r="I2" s="13" t="s">
        <v>1</v>
      </c>
      <c r="J2" s="13" t="s">
        <v>1</v>
      </c>
      <c r="K2" s="13" t="s">
        <v>1</v>
      </c>
      <c r="L2" s="13" t="s">
        <v>1</v>
      </c>
      <c r="M2" s="13" t="s">
        <v>1</v>
      </c>
      <c r="N2" s="13" t="s">
        <v>1</v>
      </c>
      <c r="O2" s="13"/>
      <c r="P2" s="13"/>
      <c r="Q2" s="13"/>
      <c r="R2" s="13"/>
      <c r="S2" s="13" t="s">
        <v>1</v>
      </c>
      <c r="T2" s="13" t="s">
        <v>1</v>
      </c>
      <c r="U2" s="13" t="s">
        <v>1</v>
      </c>
      <c r="V2" s="13" t="s">
        <v>1</v>
      </c>
      <c r="W2" s="13" t="s">
        <v>1</v>
      </c>
      <c r="X2" s="13" t="s">
        <v>1</v>
      </c>
      <c r="Y2" s="13" t="s">
        <v>1</v>
      </c>
      <c r="Z2" s="13" t="s">
        <v>1</v>
      </c>
      <c r="AA2" s="13" t="s">
        <v>1</v>
      </c>
      <c r="AB2" s="13" t="s">
        <v>1</v>
      </c>
      <c r="AC2" s="13" t="s">
        <v>1</v>
      </c>
      <c r="AD2" s="13" t="s">
        <v>1</v>
      </c>
      <c r="AE2" s="13" t="s">
        <v>1</v>
      </c>
      <c r="AF2" s="13" t="s">
        <v>1</v>
      </c>
    </row>
    <row r="3" spans="1:32" ht="24" x14ac:dyDescent="0.25">
      <c r="A3" s="21" t="s">
        <v>17</v>
      </c>
      <c r="B3" t="s">
        <v>1</v>
      </c>
      <c r="C3" s="14">
        <f>COUNT(C4:C18)</f>
        <v>15</v>
      </c>
      <c r="D3" s="14">
        <f>COUNT(D4:D18)</f>
        <v>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>
        <f>COUNT(S4:S18)</f>
        <v>15</v>
      </c>
      <c r="T3" s="14">
        <f>COUNT(T4:T18)</f>
        <v>15</v>
      </c>
      <c r="U3" s="14">
        <f t="shared" ref="U3:AF3" si="0">COUNT(U4:U18)</f>
        <v>15</v>
      </c>
      <c r="V3" s="14">
        <f t="shared" si="0"/>
        <v>15</v>
      </c>
      <c r="W3" s="14">
        <f t="shared" si="0"/>
        <v>15</v>
      </c>
      <c r="X3" s="14">
        <f t="shared" si="0"/>
        <v>15</v>
      </c>
      <c r="Y3" s="14">
        <f t="shared" si="0"/>
        <v>15</v>
      </c>
      <c r="Z3" s="14">
        <f t="shared" si="0"/>
        <v>15</v>
      </c>
      <c r="AA3" s="14">
        <f t="shared" si="0"/>
        <v>15</v>
      </c>
      <c r="AB3" s="14">
        <f t="shared" si="0"/>
        <v>15</v>
      </c>
      <c r="AC3" s="14">
        <f t="shared" si="0"/>
        <v>15</v>
      </c>
      <c r="AD3" s="14">
        <f t="shared" si="0"/>
        <v>15</v>
      </c>
      <c r="AE3" s="14">
        <f t="shared" si="0"/>
        <v>15</v>
      </c>
      <c r="AF3" s="14">
        <f t="shared" si="0"/>
        <v>15</v>
      </c>
    </row>
    <row r="4" spans="1:32" ht="15.75" x14ac:dyDescent="0.25">
      <c r="A4" s="22">
        <v>1</v>
      </c>
      <c r="B4">
        <v>4</v>
      </c>
      <c r="C4" s="1">
        <v>5</v>
      </c>
      <c r="D4" s="1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5</v>
      </c>
      <c r="T4" s="1">
        <v>5</v>
      </c>
      <c r="U4" s="1">
        <v>5</v>
      </c>
      <c r="V4" s="1">
        <v>5</v>
      </c>
      <c r="W4" s="1">
        <v>5</v>
      </c>
      <c r="X4" s="1">
        <v>5</v>
      </c>
      <c r="Y4" s="1">
        <v>1</v>
      </c>
      <c r="Z4" s="1">
        <v>4</v>
      </c>
      <c r="AA4" s="1">
        <v>5</v>
      </c>
      <c r="AB4" s="1">
        <v>5</v>
      </c>
      <c r="AC4" s="1">
        <v>3</v>
      </c>
      <c r="AD4" s="1">
        <v>4</v>
      </c>
      <c r="AE4" s="1">
        <v>5</v>
      </c>
      <c r="AF4" s="1">
        <v>5</v>
      </c>
    </row>
    <row r="5" spans="1:32" ht="15.75" x14ac:dyDescent="0.25">
      <c r="A5" s="22">
        <v>2</v>
      </c>
      <c r="C5" s="1">
        <v>4</v>
      </c>
      <c r="D5" s="1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5</v>
      </c>
      <c r="T5" s="1">
        <v>5</v>
      </c>
      <c r="U5" s="1">
        <v>4</v>
      </c>
      <c r="V5" s="1">
        <v>5</v>
      </c>
      <c r="W5" s="1">
        <v>5</v>
      </c>
      <c r="X5" s="1">
        <v>4</v>
      </c>
      <c r="Y5" s="1">
        <v>3</v>
      </c>
      <c r="Z5" s="1">
        <v>3</v>
      </c>
      <c r="AA5" s="1">
        <v>4</v>
      </c>
      <c r="AB5" s="1">
        <v>4</v>
      </c>
      <c r="AC5" s="1">
        <v>5</v>
      </c>
      <c r="AD5" s="1">
        <v>4</v>
      </c>
      <c r="AE5" s="1">
        <v>5</v>
      </c>
      <c r="AF5" s="1">
        <v>5</v>
      </c>
    </row>
    <row r="6" spans="1:32" ht="15.75" x14ac:dyDescent="0.25">
      <c r="A6" s="22">
        <v>3</v>
      </c>
      <c r="C6" s="1">
        <v>4</v>
      </c>
      <c r="D6" s="1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5</v>
      </c>
      <c r="T6" s="1">
        <v>4</v>
      </c>
      <c r="U6" s="1">
        <v>4</v>
      </c>
      <c r="V6" s="1">
        <v>5</v>
      </c>
      <c r="W6" s="1">
        <v>5</v>
      </c>
      <c r="X6" s="1">
        <v>4</v>
      </c>
      <c r="Y6" s="1">
        <v>3</v>
      </c>
      <c r="Z6" s="1">
        <v>4</v>
      </c>
      <c r="AA6" s="1">
        <v>4</v>
      </c>
      <c r="AB6" s="1">
        <v>5</v>
      </c>
      <c r="AC6" s="1">
        <v>4</v>
      </c>
      <c r="AD6" s="1">
        <v>4</v>
      </c>
      <c r="AE6" s="1">
        <v>5</v>
      </c>
      <c r="AF6" s="1">
        <v>5</v>
      </c>
    </row>
    <row r="7" spans="1:32" ht="15.75" x14ac:dyDescent="0.25">
      <c r="A7" s="22">
        <v>4</v>
      </c>
      <c r="C7" s="1">
        <v>5</v>
      </c>
      <c r="D7" s="1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4</v>
      </c>
      <c r="T7" s="1">
        <v>4</v>
      </c>
      <c r="U7" s="1">
        <v>4</v>
      </c>
      <c r="V7" s="1">
        <v>5</v>
      </c>
      <c r="W7" s="1">
        <v>5</v>
      </c>
      <c r="X7" s="1">
        <v>4</v>
      </c>
      <c r="Y7" s="1">
        <v>3</v>
      </c>
      <c r="Z7" s="1">
        <v>3</v>
      </c>
      <c r="AA7" s="1">
        <v>5</v>
      </c>
      <c r="AB7" s="1">
        <v>5</v>
      </c>
      <c r="AC7" s="1">
        <v>3</v>
      </c>
      <c r="AD7" s="1">
        <v>4</v>
      </c>
      <c r="AE7" s="1">
        <v>5</v>
      </c>
      <c r="AF7" s="1">
        <v>5</v>
      </c>
    </row>
    <row r="8" spans="1:32" ht="15.75" x14ac:dyDescent="0.25">
      <c r="A8" s="22">
        <v>5</v>
      </c>
      <c r="B8">
        <v>5</v>
      </c>
      <c r="C8" s="1">
        <v>5</v>
      </c>
      <c r="D8" s="1">
        <v>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5</v>
      </c>
      <c r="T8" s="1">
        <v>4</v>
      </c>
      <c r="U8" s="1">
        <v>5</v>
      </c>
      <c r="V8" s="1">
        <v>5</v>
      </c>
      <c r="W8" s="1">
        <v>4</v>
      </c>
      <c r="X8" s="1">
        <v>4</v>
      </c>
      <c r="Y8" s="1">
        <v>3</v>
      </c>
      <c r="Z8" s="1">
        <v>4</v>
      </c>
      <c r="AA8" s="1">
        <v>4</v>
      </c>
      <c r="AB8" s="1">
        <v>5</v>
      </c>
      <c r="AC8" s="1">
        <v>3</v>
      </c>
      <c r="AD8" s="1">
        <v>5</v>
      </c>
      <c r="AE8" s="1">
        <v>5</v>
      </c>
      <c r="AF8" s="1">
        <v>5</v>
      </c>
    </row>
    <row r="9" spans="1:32" ht="15.75" x14ac:dyDescent="0.25">
      <c r="A9" s="22">
        <v>6</v>
      </c>
      <c r="C9" s="1">
        <v>5</v>
      </c>
      <c r="D9" s="1">
        <v>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5</v>
      </c>
      <c r="T9" s="1">
        <v>3</v>
      </c>
      <c r="U9" s="1">
        <v>2</v>
      </c>
      <c r="V9" s="1">
        <v>5</v>
      </c>
      <c r="W9" s="1">
        <v>5</v>
      </c>
      <c r="X9" s="1">
        <v>5</v>
      </c>
      <c r="Y9" s="1">
        <v>3</v>
      </c>
      <c r="Z9" s="1">
        <v>4</v>
      </c>
      <c r="AA9" s="1">
        <v>4</v>
      </c>
      <c r="AB9" s="1">
        <v>5</v>
      </c>
      <c r="AC9" s="1">
        <v>4</v>
      </c>
      <c r="AD9" s="1">
        <v>4</v>
      </c>
      <c r="AE9" s="1">
        <v>5</v>
      </c>
      <c r="AF9" s="1">
        <v>5</v>
      </c>
    </row>
    <row r="10" spans="1:32" ht="15.75" x14ac:dyDescent="0.25">
      <c r="A10" s="22">
        <v>7</v>
      </c>
      <c r="C10" s="1">
        <v>5</v>
      </c>
      <c r="D10" s="1">
        <v>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5</v>
      </c>
      <c r="T10" s="1">
        <v>4</v>
      </c>
      <c r="U10" s="1">
        <v>5</v>
      </c>
      <c r="V10" s="1">
        <v>5</v>
      </c>
      <c r="W10" s="1">
        <v>5</v>
      </c>
      <c r="X10" s="1">
        <v>4</v>
      </c>
      <c r="Y10" s="1">
        <v>5</v>
      </c>
      <c r="Z10" s="1">
        <v>2</v>
      </c>
      <c r="AA10" s="1">
        <v>5</v>
      </c>
      <c r="AB10" s="1">
        <v>5</v>
      </c>
      <c r="AC10" s="1">
        <v>5</v>
      </c>
      <c r="AD10" s="1">
        <v>5</v>
      </c>
      <c r="AE10" s="1">
        <v>4</v>
      </c>
      <c r="AF10" s="1">
        <v>4</v>
      </c>
    </row>
    <row r="11" spans="1:32" ht="15.75" x14ac:dyDescent="0.25">
      <c r="A11" s="22">
        <v>8</v>
      </c>
      <c r="C11" s="1">
        <v>4</v>
      </c>
      <c r="D11" s="1">
        <v>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4</v>
      </c>
      <c r="T11" s="1">
        <v>5</v>
      </c>
      <c r="U11" s="1">
        <v>3</v>
      </c>
      <c r="V11" s="1">
        <v>5</v>
      </c>
      <c r="W11" s="1">
        <v>5</v>
      </c>
      <c r="X11" s="1">
        <v>5</v>
      </c>
      <c r="Y11" s="1">
        <v>4</v>
      </c>
      <c r="Z11" s="1">
        <v>5</v>
      </c>
      <c r="AA11" s="1">
        <v>5</v>
      </c>
      <c r="AB11" s="1">
        <v>4</v>
      </c>
      <c r="AC11" s="1">
        <v>5</v>
      </c>
      <c r="AD11" s="1">
        <v>3</v>
      </c>
      <c r="AE11" s="1">
        <v>4</v>
      </c>
      <c r="AF11" s="1">
        <v>5</v>
      </c>
    </row>
    <row r="12" spans="1:32" ht="15.75" x14ac:dyDescent="0.25">
      <c r="A12" s="22">
        <v>9</v>
      </c>
      <c r="C12" s="1">
        <v>5</v>
      </c>
      <c r="D12" s="1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5</v>
      </c>
      <c r="T12" s="1">
        <v>4</v>
      </c>
      <c r="U12" s="1">
        <v>5</v>
      </c>
      <c r="V12" s="1">
        <v>5</v>
      </c>
      <c r="W12" s="1">
        <v>5</v>
      </c>
      <c r="X12" s="1">
        <v>5</v>
      </c>
      <c r="Y12" s="1">
        <v>3</v>
      </c>
      <c r="Z12" s="1">
        <v>3</v>
      </c>
      <c r="AA12" s="1">
        <v>4</v>
      </c>
      <c r="AB12" s="1">
        <v>5</v>
      </c>
      <c r="AC12" s="1">
        <v>5</v>
      </c>
      <c r="AD12" s="1">
        <v>4</v>
      </c>
      <c r="AE12" s="1">
        <v>5</v>
      </c>
      <c r="AF12" s="1">
        <v>5</v>
      </c>
    </row>
    <row r="13" spans="1:32" ht="15.75" x14ac:dyDescent="0.25">
      <c r="A13" s="22">
        <v>10</v>
      </c>
      <c r="C13" s="1">
        <v>5</v>
      </c>
      <c r="D13" s="1">
        <v>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5</v>
      </c>
      <c r="T13" s="1">
        <v>5</v>
      </c>
      <c r="U13" s="1">
        <v>4</v>
      </c>
      <c r="V13" s="1">
        <v>5</v>
      </c>
      <c r="W13" s="1">
        <v>5</v>
      </c>
      <c r="X13" s="1">
        <v>1</v>
      </c>
      <c r="Y13" s="1">
        <v>5</v>
      </c>
      <c r="Z13" s="1">
        <v>3</v>
      </c>
      <c r="AA13" s="1">
        <v>4</v>
      </c>
      <c r="AB13" s="1">
        <v>5</v>
      </c>
      <c r="AC13" s="1">
        <v>5</v>
      </c>
      <c r="AD13" s="1">
        <v>4</v>
      </c>
      <c r="AE13" s="1">
        <v>5</v>
      </c>
      <c r="AF13" s="1">
        <v>5</v>
      </c>
    </row>
    <row r="14" spans="1:32" ht="15.75" x14ac:dyDescent="0.25">
      <c r="A14" s="22">
        <v>11</v>
      </c>
      <c r="C14" s="1">
        <v>4</v>
      </c>
      <c r="D14" s="1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5</v>
      </c>
      <c r="T14" s="1">
        <v>5</v>
      </c>
      <c r="U14" s="1">
        <v>4</v>
      </c>
      <c r="V14" s="1">
        <v>5</v>
      </c>
      <c r="W14" s="1">
        <v>3</v>
      </c>
      <c r="X14" s="1">
        <v>2</v>
      </c>
      <c r="Y14" s="1">
        <v>2</v>
      </c>
      <c r="Z14" s="1">
        <v>3</v>
      </c>
      <c r="AA14" s="1">
        <v>4</v>
      </c>
      <c r="AB14" s="1">
        <v>5</v>
      </c>
      <c r="AC14" s="1">
        <v>2</v>
      </c>
      <c r="AD14" s="1">
        <v>4</v>
      </c>
      <c r="AE14" s="1">
        <v>5</v>
      </c>
      <c r="AF14" s="1">
        <v>5</v>
      </c>
    </row>
    <row r="15" spans="1:32" ht="15.75" x14ac:dyDescent="0.25">
      <c r="A15" s="22">
        <v>12</v>
      </c>
      <c r="C15" s="1">
        <v>4</v>
      </c>
      <c r="D15" s="1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5</v>
      </c>
      <c r="T15" s="1">
        <v>3</v>
      </c>
      <c r="U15" s="1">
        <v>4</v>
      </c>
      <c r="V15" s="1">
        <v>5</v>
      </c>
      <c r="W15" s="1">
        <v>5</v>
      </c>
      <c r="X15" s="1">
        <v>4</v>
      </c>
      <c r="Y15" s="1">
        <v>4</v>
      </c>
      <c r="Z15" s="1">
        <v>5</v>
      </c>
      <c r="AA15" s="1">
        <v>5</v>
      </c>
      <c r="AB15" s="1">
        <v>5</v>
      </c>
      <c r="AC15" s="1">
        <v>5</v>
      </c>
      <c r="AD15" s="1">
        <v>2</v>
      </c>
      <c r="AE15" s="1">
        <v>5</v>
      </c>
      <c r="AF15" s="1">
        <v>5</v>
      </c>
    </row>
    <row r="16" spans="1:32" ht="15.75" x14ac:dyDescent="0.25">
      <c r="A16" s="22">
        <v>13</v>
      </c>
      <c r="C16" s="1">
        <v>4</v>
      </c>
      <c r="D16" s="1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4</v>
      </c>
      <c r="T16" s="1">
        <v>3</v>
      </c>
      <c r="U16" s="1">
        <v>2</v>
      </c>
      <c r="V16" s="1">
        <v>5</v>
      </c>
      <c r="W16" s="1">
        <v>5</v>
      </c>
      <c r="X16" s="1">
        <v>4</v>
      </c>
      <c r="Y16" s="1">
        <v>5</v>
      </c>
      <c r="Z16" s="1">
        <v>3</v>
      </c>
      <c r="AA16" s="1">
        <v>4</v>
      </c>
      <c r="AB16" s="1">
        <v>3</v>
      </c>
      <c r="AC16" s="1">
        <v>5</v>
      </c>
      <c r="AD16" s="1">
        <v>4</v>
      </c>
      <c r="AE16" s="1">
        <v>5</v>
      </c>
      <c r="AF16" s="1">
        <v>5</v>
      </c>
    </row>
    <row r="17" spans="1:32" ht="15.75" x14ac:dyDescent="0.25">
      <c r="A17" s="22">
        <v>14</v>
      </c>
      <c r="C17" s="1">
        <v>5</v>
      </c>
      <c r="D17" s="1">
        <v>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5</v>
      </c>
      <c r="T17" s="1">
        <v>4</v>
      </c>
      <c r="U17" s="1">
        <v>5</v>
      </c>
      <c r="V17" s="1">
        <v>5</v>
      </c>
      <c r="W17" s="1">
        <v>2</v>
      </c>
      <c r="X17" s="1">
        <v>1</v>
      </c>
      <c r="Y17" s="1">
        <v>1</v>
      </c>
      <c r="Z17" s="1">
        <v>5</v>
      </c>
      <c r="AA17" s="1">
        <v>5</v>
      </c>
      <c r="AB17" s="1">
        <v>4</v>
      </c>
      <c r="AC17" s="1">
        <v>4</v>
      </c>
      <c r="AD17" s="1">
        <v>3</v>
      </c>
      <c r="AE17" s="1">
        <v>5</v>
      </c>
      <c r="AF17" s="1">
        <v>5</v>
      </c>
    </row>
    <row r="18" spans="1:32" ht="15.75" x14ac:dyDescent="0.25">
      <c r="A18" s="22">
        <v>15</v>
      </c>
      <c r="C18" s="1">
        <v>4</v>
      </c>
      <c r="D18" s="1">
        <v>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4</v>
      </c>
      <c r="T18" s="1">
        <v>5</v>
      </c>
      <c r="U18" s="1">
        <v>3</v>
      </c>
      <c r="V18" s="1">
        <v>5</v>
      </c>
      <c r="W18" s="1">
        <v>5</v>
      </c>
      <c r="X18" s="1">
        <v>4</v>
      </c>
      <c r="Y18" s="1">
        <v>4</v>
      </c>
      <c r="Z18" s="1">
        <v>3</v>
      </c>
      <c r="AA18" s="1">
        <v>4</v>
      </c>
      <c r="AB18" s="1">
        <v>4</v>
      </c>
      <c r="AC18" s="1">
        <v>4</v>
      </c>
      <c r="AD18" s="1">
        <v>4</v>
      </c>
      <c r="AE18" s="1">
        <v>4</v>
      </c>
      <c r="AF18" s="1">
        <v>4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31" zoomScale="70" zoomScaleNormal="70" workbookViewId="0">
      <selection activeCell="K52" sqref="K52"/>
    </sheetView>
  </sheetViews>
  <sheetFormatPr baseColWidth="10" defaultRowHeight="15" x14ac:dyDescent="0.25"/>
  <cols>
    <col min="1" max="1" width="32.140625" customWidth="1"/>
    <col min="2" max="2" width="7" customWidth="1"/>
    <col min="3" max="3" width="5.28515625" customWidth="1"/>
    <col min="4" max="4" width="6.140625" customWidth="1"/>
    <col min="5" max="5" width="7.7109375" customWidth="1"/>
    <col min="6" max="6" width="9.85546875" customWidth="1"/>
  </cols>
  <sheetData>
    <row r="1" spans="1:6" ht="38.25" customHeight="1" x14ac:dyDescent="0.25"/>
    <row r="2" spans="1:6" ht="39.75" customHeight="1" x14ac:dyDescent="0.25">
      <c r="B2" s="11">
        <v>1</v>
      </c>
      <c r="C2" s="10">
        <v>2</v>
      </c>
      <c r="D2" s="10">
        <v>3</v>
      </c>
      <c r="E2" s="10">
        <v>4</v>
      </c>
      <c r="F2" s="11">
        <v>5</v>
      </c>
    </row>
    <row r="3" spans="1:6" ht="36.75" x14ac:dyDescent="0.25">
      <c r="A3" s="19" t="s">
        <v>2</v>
      </c>
      <c r="B3" s="1">
        <f>COUNTIF(Hoja1!C4:C18,"1")</f>
        <v>0</v>
      </c>
      <c r="C3" s="1">
        <f>COUNTIF(Hoja1!C4:C18,"2")</f>
        <v>0</v>
      </c>
      <c r="D3" s="1">
        <f>COUNTIF(Hoja1!C4:C18,"3")</f>
        <v>0</v>
      </c>
      <c r="E3" s="1">
        <f>COUNTIF(Hoja1!D4:D18,"4")</f>
        <v>8</v>
      </c>
      <c r="F3" s="1">
        <f>COUNTIF(Hoja1!C3:C14,"5")</f>
        <v>7</v>
      </c>
    </row>
    <row r="4" spans="1:6" x14ac:dyDescent="0.25">
      <c r="A4" s="4" t="s">
        <v>18</v>
      </c>
      <c r="B4" s="2">
        <v>0</v>
      </c>
      <c r="C4" s="2">
        <v>0</v>
      </c>
      <c r="D4" s="2">
        <v>0</v>
      </c>
      <c r="E4" s="2">
        <f>SUM(8)/15</f>
        <v>0.53333333333333333</v>
      </c>
      <c r="F4" s="2">
        <f>SUM(7)/15</f>
        <v>0.46666666666666667</v>
      </c>
    </row>
    <row r="5" spans="1:6" x14ac:dyDescent="0.25">
      <c r="A5" s="5"/>
      <c r="B5" s="3"/>
      <c r="C5" s="3"/>
      <c r="D5" s="3"/>
      <c r="E5" s="3"/>
      <c r="F5" s="3"/>
    </row>
    <row r="6" spans="1:6" ht="57.75" customHeight="1" x14ac:dyDescent="0.25">
      <c r="A6" s="19" t="s">
        <v>21</v>
      </c>
      <c r="B6" s="1">
        <f>COUNTIF(Hoja1!D4:D18,"1")</f>
        <v>0</v>
      </c>
      <c r="C6" s="1">
        <f>COUNTIF(Hoja1!D4:D18,"2")</f>
        <v>0</v>
      </c>
      <c r="D6" s="1">
        <f>COUNTIF(Hoja1!D4:D18,"3")</f>
        <v>1</v>
      </c>
      <c r="E6" s="1">
        <f>COUNTIF(Hoja1!D4:D18,"4")</f>
        <v>8</v>
      </c>
      <c r="F6" s="1">
        <f>COUNTIF(Hoja1!D4:D18,"5")</f>
        <v>6</v>
      </c>
    </row>
    <row r="7" spans="1:6" x14ac:dyDescent="0.25">
      <c r="A7" s="4" t="s">
        <v>18</v>
      </c>
      <c r="B7" s="2">
        <v>0</v>
      </c>
      <c r="C7" s="2">
        <v>0</v>
      </c>
      <c r="D7" s="2">
        <f>SUM(1)/15</f>
        <v>6.6666666666666666E-2</v>
      </c>
      <c r="E7" s="2">
        <f>SUM(8)/15</f>
        <v>0.53333333333333333</v>
      </c>
      <c r="F7" s="2">
        <f>SUM(6)/15</f>
        <v>0.4</v>
      </c>
    </row>
    <row r="8" spans="1:6" x14ac:dyDescent="0.25">
      <c r="A8" s="5"/>
      <c r="B8" s="3"/>
      <c r="C8" s="3"/>
      <c r="D8" s="3"/>
      <c r="E8" s="3"/>
      <c r="F8" s="3"/>
    </row>
    <row r="9" spans="1:6" ht="48" x14ac:dyDescent="0.25">
      <c r="A9" s="20" t="s">
        <v>19</v>
      </c>
      <c r="B9" s="1">
        <f>COUNTIF(Hoja1!S4:S18,"1")</f>
        <v>0</v>
      </c>
      <c r="C9" s="1">
        <f>COUNTIF(Hoja1!T4:T18,"2")</f>
        <v>0</v>
      </c>
      <c r="D9" s="1">
        <v>0</v>
      </c>
      <c r="E9" s="1">
        <f>COUNTIF(Hoja1!S4:S18,"4")</f>
        <v>4</v>
      </c>
      <c r="F9" s="1">
        <f>COUNTIF(Hoja1!S4:S18,"5")</f>
        <v>11</v>
      </c>
    </row>
    <row r="10" spans="1:6" x14ac:dyDescent="0.25">
      <c r="A10" s="4" t="s">
        <v>18</v>
      </c>
      <c r="B10" s="2">
        <v>0</v>
      </c>
      <c r="C10" s="2">
        <v>0</v>
      </c>
      <c r="D10" s="2">
        <v>0</v>
      </c>
      <c r="E10" s="2">
        <f>SUM(4)/15</f>
        <v>0.26666666666666666</v>
      </c>
      <c r="F10" s="2">
        <f>SUM(11)/15</f>
        <v>0.73333333333333328</v>
      </c>
    </row>
    <row r="11" spans="1:6" x14ac:dyDescent="0.25">
      <c r="A11" s="5"/>
      <c r="B11" s="3"/>
      <c r="C11" s="3"/>
      <c r="D11" s="3"/>
      <c r="E11" s="3"/>
      <c r="F11" s="3"/>
    </row>
    <row r="12" spans="1:6" ht="60" x14ac:dyDescent="0.25">
      <c r="A12" s="20" t="s">
        <v>4</v>
      </c>
      <c r="B12" s="1">
        <f>COUNTIF(Hoja1!T4:T18,"1")</f>
        <v>0</v>
      </c>
      <c r="C12" s="1">
        <f>COUNTIF(Hoja1!T4:T18,"2")</f>
        <v>0</v>
      </c>
      <c r="D12" s="1">
        <f>COUNTIF(Hoja1!T4:T18,"3")</f>
        <v>3</v>
      </c>
      <c r="E12" s="1">
        <f>COUNTIF(Hoja1!T4:T18,"4")</f>
        <v>6</v>
      </c>
      <c r="F12" s="1">
        <f>COUNTIF(Hoja1!T4:T18,"5")</f>
        <v>6</v>
      </c>
    </row>
    <row r="13" spans="1:6" x14ac:dyDescent="0.25">
      <c r="A13" s="4" t="s">
        <v>18</v>
      </c>
      <c r="B13" s="2">
        <v>0</v>
      </c>
      <c r="C13" s="2">
        <v>0</v>
      </c>
      <c r="D13" s="7">
        <v>0.2</v>
      </c>
      <c r="E13" s="2">
        <f>SUM(6)/15</f>
        <v>0.4</v>
      </c>
      <c r="F13" s="2">
        <f>SUM(6)/15</f>
        <v>0.4</v>
      </c>
    </row>
    <row r="14" spans="1:6" x14ac:dyDescent="0.25">
      <c r="A14" s="5"/>
      <c r="B14" s="3"/>
      <c r="C14" s="3"/>
      <c r="D14" s="3"/>
      <c r="E14" s="3"/>
      <c r="F14" s="3"/>
    </row>
    <row r="15" spans="1:6" ht="60" x14ac:dyDescent="0.25">
      <c r="A15" s="20" t="s">
        <v>5</v>
      </c>
      <c r="B15" s="1">
        <f>COUNTIF(Hoja1!U4:U18,"1")</f>
        <v>0</v>
      </c>
      <c r="C15" s="1">
        <f>COUNTIF(Hoja1!U4:U18,"2")</f>
        <v>2</v>
      </c>
      <c r="D15" s="1">
        <f>COUNTIF(Hoja1!U4:U18,"3")</f>
        <v>2</v>
      </c>
      <c r="E15" s="1">
        <f>COUNTIF(Hoja1!U4:U18,"4")</f>
        <v>6</v>
      </c>
      <c r="F15" s="1">
        <f>COUNTIF(Hoja1!U4:U18,"5")</f>
        <v>5</v>
      </c>
    </row>
    <row r="16" spans="1:6" x14ac:dyDescent="0.25">
      <c r="A16" s="4" t="s">
        <v>18</v>
      </c>
      <c r="B16" s="2">
        <v>0</v>
      </c>
      <c r="C16" s="2">
        <f>SUM(2)/15</f>
        <v>0.13333333333333333</v>
      </c>
      <c r="D16" s="2">
        <f>SUM(2)/15</f>
        <v>0.13333333333333333</v>
      </c>
      <c r="E16" s="8">
        <v>0.4</v>
      </c>
      <c r="F16" s="2">
        <f>SUM(5)/15</f>
        <v>0.33333333333333331</v>
      </c>
    </row>
    <row r="17" spans="1:6" x14ac:dyDescent="0.25">
      <c r="A17" s="5"/>
      <c r="B17" s="3"/>
      <c r="C17" s="3"/>
      <c r="D17" s="3"/>
      <c r="E17" s="3"/>
      <c r="F17" s="3"/>
    </row>
    <row r="18" spans="1:6" ht="69.75" customHeight="1" x14ac:dyDescent="0.25">
      <c r="A18" s="20" t="s">
        <v>6</v>
      </c>
      <c r="B18" s="1">
        <f>COUNTIF(Hoja1!V4:V18,"1")</f>
        <v>0</v>
      </c>
      <c r="C18" s="1">
        <v>0</v>
      </c>
      <c r="D18" s="1">
        <v>0</v>
      </c>
      <c r="E18" s="1">
        <v>0</v>
      </c>
      <c r="F18" s="1">
        <v>15</v>
      </c>
    </row>
    <row r="19" spans="1:6" x14ac:dyDescent="0.25">
      <c r="A19" s="6" t="s">
        <v>18</v>
      </c>
      <c r="B19" s="2">
        <v>0</v>
      </c>
      <c r="C19" s="2">
        <v>0</v>
      </c>
      <c r="D19" s="2">
        <v>0</v>
      </c>
      <c r="E19" s="2">
        <v>0</v>
      </c>
      <c r="F19" s="9">
        <v>1</v>
      </c>
    </row>
    <row r="20" spans="1:6" x14ac:dyDescent="0.25">
      <c r="A20" s="5"/>
      <c r="B20" s="3"/>
      <c r="C20" s="3"/>
      <c r="D20" s="3"/>
      <c r="E20" s="3"/>
      <c r="F20" s="3"/>
    </row>
    <row r="21" spans="1:6" ht="48" x14ac:dyDescent="0.25">
      <c r="A21" s="20" t="s">
        <v>7</v>
      </c>
      <c r="B21" s="1">
        <f>COUNTIF(Hoja1!W4:W18,"1")</f>
        <v>0</v>
      </c>
      <c r="C21" s="1">
        <f>COUNTIF(Hoja1!W4:W18,"2")</f>
        <v>1</v>
      </c>
      <c r="D21" s="1">
        <v>0</v>
      </c>
      <c r="E21" s="1">
        <f>COUNTIF(Hoja1!W4:W18,"4")</f>
        <v>1</v>
      </c>
      <c r="F21" s="1">
        <v>13</v>
      </c>
    </row>
    <row r="22" spans="1:6" x14ac:dyDescent="0.25">
      <c r="A22" s="4" t="s">
        <v>18</v>
      </c>
      <c r="B22" s="2">
        <v>0</v>
      </c>
      <c r="C22" s="2">
        <f>SUM(1)/15</f>
        <v>6.6666666666666666E-2</v>
      </c>
      <c r="D22" s="2">
        <v>0</v>
      </c>
      <c r="E22" s="2">
        <f>SUM(1)/15</f>
        <v>6.6666666666666666E-2</v>
      </c>
      <c r="F22" s="2">
        <f>SUM(13)/15</f>
        <v>0.8666666666666667</v>
      </c>
    </row>
    <row r="23" spans="1:6" x14ac:dyDescent="0.25">
      <c r="A23" s="5"/>
      <c r="B23" s="3"/>
      <c r="C23" s="3"/>
      <c r="D23" s="3"/>
      <c r="E23" s="3"/>
      <c r="F23" s="3"/>
    </row>
    <row r="24" spans="1:6" ht="60" x14ac:dyDescent="0.25">
      <c r="A24" s="20" t="s">
        <v>8</v>
      </c>
      <c r="B24" s="1">
        <f>COUNTIF(Hoja1!X4:X18,"1")</f>
        <v>2</v>
      </c>
      <c r="C24" s="1">
        <f>COUNTIF(Hoja1!X4:X18,"2")</f>
        <v>1</v>
      </c>
      <c r="D24" s="1">
        <f>COUNTIF(Hoja1!X4:X18,"3")</f>
        <v>0</v>
      </c>
      <c r="E24" s="1">
        <f>COUNTIF(Hoja1!X4:X18,"4")</f>
        <v>8</v>
      </c>
      <c r="F24" s="1">
        <v>4</v>
      </c>
    </row>
    <row r="25" spans="1:6" x14ac:dyDescent="0.25">
      <c r="A25" s="4" t="s">
        <v>18</v>
      </c>
      <c r="B25" s="2">
        <f>SUM(2)/15</f>
        <v>0.13333333333333333</v>
      </c>
      <c r="C25" s="2">
        <f>SUM(1)/15</f>
        <v>6.6666666666666666E-2</v>
      </c>
      <c r="D25" s="2">
        <v>0</v>
      </c>
      <c r="E25" s="2">
        <f>SUM(8)/15</f>
        <v>0.53333333333333333</v>
      </c>
      <c r="F25" s="2">
        <f>SUM(4)/15</f>
        <v>0.26666666666666666</v>
      </c>
    </row>
    <row r="26" spans="1:6" x14ac:dyDescent="0.25">
      <c r="A26" s="5"/>
      <c r="B26" s="3"/>
      <c r="C26" s="3"/>
      <c r="D26" s="3"/>
      <c r="E26" s="3"/>
      <c r="F26" s="3"/>
    </row>
    <row r="27" spans="1:6" ht="60" x14ac:dyDescent="0.25">
      <c r="A27" s="20" t="s">
        <v>9</v>
      </c>
      <c r="B27" s="1">
        <f>COUNTIF(Hoja1!Y4:Y18,"1")</f>
        <v>2</v>
      </c>
      <c r="C27" s="1">
        <f>COUNTIF(Hoja1!Y4:Y18,"2")</f>
        <v>1</v>
      </c>
      <c r="D27" s="1">
        <f>COUNTIF(Hoja1!Y4:Y18,"3")</f>
        <v>6</v>
      </c>
      <c r="E27" s="1">
        <f>COUNTIF(Hoja1!Y4:Y18,"4")</f>
        <v>3</v>
      </c>
      <c r="F27" s="1">
        <v>3</v>
      </c>
    </row>
    <row r="28" spans="1:6" x14ac:dyDescent="0.25">
      <c r="A28" s="4" t="s">
        <v>18</v>
      </c>
      <c r="B28" s="8">
        <v>0.13</v>
      </c>
      <c r="C28" s="8">
        <v>7.0000000000000007E-2</v>
      </c>
      <c r="D28" s="2">
        <f>SUM(6)/15</f>
        <v>0.4</v>
      </c>
      <c r="E28" s="2">
        <f>SUM(3)/15</f>
        <v>0.2</v>
      </c>
      <c r="F28" s="2">
        <f>SUM(3)/15</f>
        <v>0.2</v>
      </c>
    </row>
    <row r="29" spans="1:6" x14ac:dyDescent="0.25">
      <c r="A29" s="5"/>
      <c r="B29" s="3"/>
      <c r="C29" s="3"/>
      <c r="D29" s="3"/>
      <c r="E29" s="3"/>
      <c r="F29" s="3"/>
    </row>
    <row r="30" spans="1:6" ht="48" x14ac:dyDescent="0.25">
      <c r="A30" s="20" t="s">
        <v>10</v>
      </c>
      <c r="B30" s="1">
        <f>COUNTIF(Hoja1!Z4:Z18,"1")</f>
        <v>0</v>
      </c>
      <c r="C30" s="1">
        <f>COUNTIF(Hoja1!Z4:Z18,"2")</f>
        <v>1</v>
      </c>
      <c r="D30" s="1">
        <f>COUNTIF(Hoja1!Z4:Z18,"3")</f>
        <v>7</v>
      </c>
      <c r="E30" s="1">
        <f>COUNTIF(Hoja1!Z4:Z18,"4")</f>
        <v>4</v>
      </c>
      <c r="F30" s="1">
        <v>3</v>
      </c>
    </row>
    <row r="31" spans="1:6" x14ac:dyDescent="0.25">
      <c r="A31" s="4" t="s">
        <v>18</v>
      </c>
      <c r="B31" s="8">
        <v>0</v>
      </c>
      <c r="C31" s="8">
        <v>7.0000000000000007E-2</v>
      </c>
      <c r="D31" s="2">
        <f>SUM(7)/15</f>
        <v>0.46666666666666667</v>
      </c>
      <c r="E31" s="8">
        <v>0.27</v>
      </c>
      <c r="F31" s="8">
        <v>0.2</v>
      </c>
    </row>
    <row r="32" spans="1:6" x14ac:dyDescent="0.25">
      <c r="A32" s="5"/>
      <c r="B32" s="3"/>
      <c r="C32" s="3"/>
      <c r="D32" s="3"/>
      <c r="E32" s="3"/>
      <c r="F32" s="3"/>
    </row>
    <row r="33" spans="1:6" ht="48" x14ac:dyDescent="0.25">
      <c r="A33" s="20" t="s">
        <v>11</v>
      </c>
      <c r="B33" s="1">
        <v>0</v>
      </c>
      <c r="C33" s="1">
        <v>0</v>
      </c>
      <c r="D33" s="1">
        <v>0</v>
      </c>
      <c r="E33" s="1">
        <f>COUNTIF(Hoja1!AA4:AA18,"4")</f>
        <v>9</v>
      </c>
      <c r="F33" s="1">
        <f>COUNTIF(Hoja1!AA4:AA18,"5")</f>
        <v>6</v>
      </c>
    </row>
    <row r="34" spans="1:6" x14ac:dyDescent="0.25">
      <c r="A34" s="4" t="s">
        <v>18</v>
      </c>
      <c r="B34" s="2">
        <v>0</v>
      </c>
      <c r="C34" s="2">
        <v>0</v>
      </c>
      <c r="D34" s="2">
        <v>0</v>
      </c>
      <c r="E34" s="2">
        <v>0.6</v>
      </c>
      <c r="F34" s="2">
        <v>0.4</v>
      </c>
    </row>
    <row r="35" spans="1:6" x14ac:dyDescent="0.25">
      <c r="A35" s="5"/>
      <c r="B35" s="3"/>
      <c r="C35" s="3"/>
      <c r="D35" s="3"/>
      <c r="E35" s="3"/>
      <c r="F35" s="3"/>
    </row>
    <row r="36" spans="1:6" ht="52.5" customHeight="1" x14ac:dyDescent="0.25">
      <c r="A36" s="20" t="s">
        <v>12</v>
      </c>
      <c r="B36">
        <v>0</v>
      </c>
      <c r="C36" s="1">
        <v>0</v>
      </c>
      <c r="D36" s="1">
        <v>1</v>
      </c>
      <c r="E36" s="1">
        <f>COUNTIF(Hoja1!AB4:AB18,"4")</f>
        <v>4</v>
      </c>
      <c r="F36" s="1">
        <f>COUNTIF(Hoja1!AB4:AB18,"5")</f>
        <v>10</v>
      </c>
    </row>
    <row r="37" spans="1:6" x14ac:dyDescent="0.25">
      <c r="A37" s="4" t="s">
        <v>18</v>
      </c>
      <c r="B37" s="2">
        <v>0</v>
      </c>
      <c r="C37" s="2">
        <v>0</v>
      </c>
      <c r="D37" s="2">
        <f>SUM(1)/15</f>
        <v>6.6666666666666666E-2</v>
      </c>
      <c r="E37" s="8">
        <f>SUM(4)/15</f>
        <v>0.26666666666666666</v>
      </c>
      <c r="F37" s="2">
        <f>SUM(10)/15</f>
        <v>0.66666666666666663</v>
      </c>
    </row>
    <row r="38" spans="1:6" x14ac:dyDescent="0.25">
      <c r="A38" s="5"/>
      <c r="B38" s="3"/>
      <c r="C38" s="3"/>
      <c r="D38" s="3"/>
      <c r="E38" s="3"/>
      <c r="F38" s="3"/>
    </row>
    <row r="39" spans="1:6" ht="60" x14ac:dyDescent="0.25">
      <c r="A39" s="20" t="s">
        <v>13</v>
      </c>
      <c r="B39" s="1">
        <v>0</v>
      </c>
      <c r="C39" s="1">
        <v>1</v>
      </c>
      <c r="D39" s="1">
        <f>COUNTIF(Hoja1!AC4:AC18,"3")</f>
        <v>3</v>
      </c>
      <c r="E39" s="1">
        <f>COUNTIF(Hoja1!AC4:AC18,"4")</f>
        <v>4</v>
      </c>
      <c r="F39" s="1">
        <f>COUNTIF(Hoja1!AC4:AC18,"5")</f>
        <v>7</v>
      </c>
    </row>
    <row r="40" spans="1:6" x14ac:dyDescent="0.25">
      <c r="A40" s="4" t="s">
        <v>18</v>
      </c>
      <c r="B40" s="2">
        <v>0</v>
      </c>
      <c r="C40" s="2">
        <f>SUM(1)/15</f>
        <v>6.6666666666666666E-2</v>
      </c>
      <c r="D40" s="2">
        <f>SUM(3)/15</f>
        <v>0.2</v>
      </c>
      <c r="E40" s="2">
        <f>SUM(4)/15</f>
        <v>0.26666666666666666</v>
      </c>
      <c r="F40" s="2">
        <f>SUM(7)/15</f>
        <v>0.46666666666666667</v>
      </c>
    </row>
    <row r="41" spans="1:6" x14ac:dyDescent="0.25">
      <c r="A41" s="5"/>
      <c r="B41" s="3"/>
      <c r="C41" s="3"/>
      <c r="D41" s="3"/>
      <c r="E41" s="3"/>
      <c r="F41" s="3"/>
    </row>
    <row r="42" spans="1:6" ht="39.75" customHeight="1" x14ac:dyDescent="0.25">
      <c r="A42" s="20" t="s">
        <v>14</v>
      </c>
      <c r="B42" s="1">
        <v>0</v>
      </c>
      <c r="C42" s="1">
        <v>1</v>
      </c>
      <c r="D42" s="1">
        <f>COUNTIF(Hoja1!AD4:AD18,"3")</f>
        <v>2</v>
      </c>
      <c r="E42" s="1">
        <f>COUNTIF(Hoja1!AD4:AD18,"4")</f>
        <v>10</v>
      </c>
      <c r="F42" s="1">
        <f>COUNTIF(Hoja1!AD4:AD18,"5")</f>
        <v>2</v>
      </c>
    </row>
    <row r="43" spans="1:6" x14ac:dyDescent="0.25">
      <c r="A43" s="4" t="s">
        <v>18</v>
      </c>
      <c r="B43" s="2">
        <v>0</v>
      </c>
      <c r="C43" s="2">
        <v>7.0000000000000007E-2</v>
      </c>
      <c r="D43" s="2">
        <f>SUM(2)/15</f>
        <v>0.13333333333333333</v>
      </c>
      <c r="E43" s="2">
        <f>SUM(10)/15</f>
        <v>0.66666666666666663</v>
      </c>
      <c r="F43" s="2">
        <f>SUM(2)/15</f>
        <v>0.13333333333333333</v>
      </c>
    </row>
    <row r="44" spans="1:6" x14ac:dyDescent="0.25">
      <c r="A44" s="5"/>
      <c r="B44" s="3"/>
      <c r="C44" s="3"/>
      <c r="D44" s="3"/>
      <c r="E44" s="3"/>
      <c r="F44" s="3"/>
    </row>
    <row r="45" spans="1:6" ht="48" customHeight="1" x14ac:dyDescent="0.25">
      <c r="A45" s="20" t="s">
        <v>15</v>
      </c>
      <c r="B45" s="1">
        <v>0</v>
      </c>
      <c r="C45" s="1">
        <v>0</v>
      </c>
      <c r="D45" s="1">
        <v>0</v>
      </c>
      <c r="E45" s="1">
        <v>3</v>
      </c>
      <c r="F45" s="1">
        <f>COUNTIF(Hoja1!AE4:AE18,"5")</f>
        <v>12</v>
      </c>
    </row>
    <row r="46" spans="1:6" x14ac:dyDescent="0.25">
      <c r="A46" s="4" t="s">
        <v>18</v>
      </c>
      <c r="B46" s="2">
        <v>0</v>
      </c>
      <c r="C46" s="2">
        <v>0</v>
      </c>
      <c r="D46" s="2">
        <v>0</v>
      </c>
      <c r="E46" s="8">
        <v>0.2</v>
      </c>
      <c r="F46" s="8">
        <v>0.8</v>
      </c>
    </row>
    <row r="47" spans="1:6" x14ac:dyDescent="0.25">
      <c r="A47" s="5"/>
      <c r="B47" s="3"/>
      <c r="C47" s="3"/>
      <c r="D47" s="3"/>
      <c r="E47" s="3"/>
      <c r="F47" s="3"/>
    </row>
    <row r="48" spans="1:6" ht="60" customHeight="1" x14ac:dyDescent="0.25">
      <c r="A48" s="20" t="s">
        <v>16</v>
      </c>
      <c r="B48" s="1">
        <v>0</v>
      </c>
      <c r="C48" s="1">
        <v>0</v>
      </c>
      <c r="D48" s="1">
        <v>0</v>
      </c>
      <c r="E48" s="1">
        <v>2</v>
      </c>
      <c r="F48" s="1">
        <f>COUNTIF(Hoja1!AF4:AF18,"5")</f>
        <v>13</v>
      </c>
    </row>
    <row r="49" spans="1:6" x14ac:dyDescent="0.25">
      <c r="A49" s="4" t="s">
        <v>18</v>
      </c>
      <c r="B49" s="2">
        <v>0</v>
      </c>
      <c r="C49" s="2">
        <v>0</v>
      </c>
      <c r="D49" s="2">
        <v>0</v>
      </c>
      <c r="E49" s="8">
        <v>0.13</v>
      </c>
      <c r="F49" s="2">
        <f>SUM(13)/15</f>
        <v>0.8666666666666667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Ordenador190</dc:creator>
  <cp:lastModifiedBy>Usuario</cp:lastModifiedBy>
  <cp:lastPrinted>2018-02-23T23:40:16Z</cp:lastPrinted>
  <dcterms:created xsi:type="dcterms:W3CDTF">2018-02-04T16:42:16Z</dcterms:created>
  <dcterms:modified xsi:type="dcterms:W3CDTF">2018-05-12T14:10:40Z</dcterms:modified>
</cp:coreProperties>
</file>